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X:\Programs\DxEx\Tools\"/>
    </mc:Choice>
  </mc:AlternateContent>
  <xr:revisionPtr revIDLastSave="0" documentId="8_{54CCCCC4-A1C2-41CC-9EB9-DA28C4F18A32}" xr6:coauthVersionLast="36" xr6:coauthVersionMax="36" xr10:uidLastSave="{00000000-0000-0000-0000-000000000000}"/>
  <bookViews>
    <workbookView xWindow="0" yWindow="0" windowWidth="19200" windowHeight="6930" xr2:uid="{503D972A-AEF6-497C-B7EF-938DD24CC3FA}"/>
  </bookViews>
  <sheets>
    <sheet name="Implementation Roadmap" sheetId="8" r:id="rId1"/>
    <sheet name="Business Case Steps" sheetId="9" r:id="rId2"/>
    <sheet name="Business Case Templates" sheetId="10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0" l="1"/>
  <c r="F26" i="10"/>
  <c r="F24" i="10"/>
  <c r="F22" i="10"/>
  <c r="F30" i="10" s="1"/>
  <c r="F20" i="10"/>
  <c r="C120" i="8" l="1"/>
  <c r="C117" i="8"/>
  <c r="C114" i="8"/>
  <c r="C111" i="8"/>
  <c r="C107" i="8"/>
  <c r="C104" i="8"/>
  <c r="C101" i="8"/>
  <c r="C98" i="8"/>
  <c r="C94" i="8"/>
  <c r="C91" i="8"/>
  <c r="C88" i="8"/>
  <c r="C85" i="8"/>
  <c r="C81" i="8"/>
  <c r="C78" i="8"/>
  <c r="C75" i="8"/>
  <c r="C72" i="8"/>
  <c r="C67" i="8"/>
  <c r="C64" i="8"/>
  <c r="C61" i="8"/>
  <c r="C58" i="8"/>
  <c r="C54" i="8"/>
  <c r="C51" i="8"/>
  <c r="C48" i="8"/>
  <c r="C45" i="8"/>
  <c r="C41" i="8"/>
  <c r="C38" i="8"/>
  <c r="C32" i="8"/>
  <c r="C35" i="8"/>
  <c r="C28" i="8"/>
  <c r="C25" i="8"/>
  <c r="C22" i="8"/>
  <c r="C19" i="8"/>
  <c r="C70" i="8"/>
</calcChain>
</file>

<file path=xl/sharedStrings.xml><?xml version="1.0" encoding="utf-8"?>
<sst xmlns="http://schemas.openxmlformats.org/spreadsheetml/2006/main" count="229" uniqueCount="150">
  <si>
    <r>
      <rPr>
        <b/>
        <i/>
        <sz val="11"/>
        <color theme="1"/>
        <rFont val="Arial"/>
        <family val="2"/>
      </rPr>
      <t>Enter your launch date</t>
    </r>
    <r>
      <rPr>
        <i/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Format: MM/DD/YYYY</t>
    </r>
  </si>
  <si>
    <t>This will autopopulate dates for "week of" column</t>
  </si>
  <si>
    <t>Click on column headings to access electronic versions of the templates, background information, and pro tips</t>
  </si>
  <si>
    <t>Week #</t>
  </si>
  <si>
    <t>Week of</t>
  </si>
  <si>
    <t>Landscape &amp; Leadership</t>
  </si>
  <si>
    <t>Obtaining Resources</t>
  </si>
  <si>
    <t>Sense of Urgency</t>
  </si>
  <si>
    <t>Celebration</t>
  </si>
  <si>
    <t>Awareness Campaign</t>
  </si>
  <si>
    <t>Resources &amp; Reminders</t>
  </si>
  <si>
    <t>Leading People</t>
  </si>
  <si>
    <t>Module Steps</t>
  </si>
  <si>
    <t>Plan timing, modality of stakeholder comms</t>
  </si>
  <si>
    <t xml:space="preserve">Confirm accuracy of Vizient data </t>
  </si>
  <si>
    <t>Ensure all comms include reference to SOU</t>
  </si>
  <si>
    <t>Create tracking mechanism</t>
  </si>
  <si>
    <t>Develop Launch Event</t>
  </si>
  <si>
    <t>Plan Voice of Customer meetings</t>
  </si>
  <si>
    <t>Build out final equations</t>
  </si>
  <si>
    <t>Proactively anticipate skepticism, use SCARF</t>
  </si>
  <si>
    <t>Send Individual emails regularly</t>
  </si>
  <si>
    <t xml:space="preserve">Plan Guerilla Marketing </t>
  </si>
  <si>
    <t>Survey development, launch, results share</t>
  </si>
  <si>
    <t>Discuss numbers with Division Head</t>
  </si>
  <si>
    <t>Develop messaging tailored to Diffusion Curve</t>
  </si>
  <si>
    <t>Send Group emails regularly</t>
  </si>
  <si>
    <t>Create Tracking Board</t>
  </si>
  <si>
    <t>Create Leadership meetings</t>
  </si>
  <si>
    <t>Discuss numbers with Dept. Chair</t>
  </si>
  <si>
    <t>Use PEARLS to diffuse emotions</t>
  </si>
  <si>
    <t>Develop Awards program</t>
  </si>
  <si>
    <t>Monthly Flash Mobs</t>
  </si>
  <si>
    <t>Share in meeting with CMO, CEO, CQO</t>
  </si>
  <si>
    <t>Categorize and remove barriers</t>
  </si>
  <si>
    <t>Optional: Create symbol/meme</t>
  </si>
  <si>
    <t>Monthly email to division</t>
  </si>
  <si>
    <t>Build influence whenever possible</t>
  </si>
  <si>
    <t>Update division meeting</t>
  </si>
  <si>
    <t>Increase and use Motivation 3.0</t>
  </si>
  <si>
    <t>Ask Powerful Questions</t>
  </si>
  <si>
    <t>Use Reflective Listening</t>
  </si>
  <si>
    <t>Weave in Mayo Leader behaviors</t>
  </si>
  <si>
    <t>Design Positive Emotions into Processes</t>
  </si>
  <si>
    <t>Voice of Customer Meeting 1</t>
  </si>
  <si>
    <t>Ask powerful questions</t>
  </si>
  <si>
    <t>Develop tracking mechanism</t>
  </si>
  <si>
    <t>Voice of the Customer: Sample questions for executive stakeholders</t>
  </si>
  <si>
    <t>Emphasize Mayo Leader behaviors (soliciting input)</t>
  </si>
  <si>
    <t>Voice of Customer Meeting 2</t>
  </si>
  <si>
    <t>Ask powerful questions, use reflective listening; Emphasize Mayo Leader behaviors (soliciting input)</t>
  </si>
  <si>
    <t>Leadership Meeting</t>
  </si>
  <si>
    <t xml:space="preserve">Include SCARF and motivation 3.0 language; Anticipate where people fall on diffusion curve </t>
  </si>
  <si>
    <t>Share your sense of urgency frequently!</t>
  </si>
  <si>
    <t>Voice of Customer Meeting 3</t>
  </si>
  <si>
    <t>Guerilla Marketing Poster 1</t>
  </si>
  <si>
    <t>Voice of Customer Meeting 4</t>
  </si>
  <si>
    <t>Send first individual and group appreciation emails</t>
  </si>
  <si>
    <t>Stakeholder Meeting 
(High Power, High Influence)</t>
  </si>
  <si>
    <t>Voice of Customer Meeting 5</t>
  </si>
  <si>
    <t>Guerilla Marketing Poster 2</t>
  </si>
  <si>
    <t>Bargain interests, not positions!</t>
  </si>
  <si>
    <t>Voice of Customer Meeting 6</t>
  </si>
  <si>
    <t>Survey development</t>
  </si>
  <si>
    <t>Presentation to Nursing Huddle</t>
  </si>
  <si>
    <t>Celebration Milestone Email</t>
  </si>
  <si>
    <t>Guerilla Marketing Poster 3</t>
  </si>
  <si>
    <t>How are you communicating along the Diffusion of Innovation curve?</t>
  </si>
  <si>
    <t>Stakeholder Comm
(Low Power, High Interest)</t>
  </si>
  <si>
    <t>Present Biz Case to CMO</t>
  </si>
  <si>
    <t>Anticipate sources or skepticism, prepare SCARF language for presentation; anticipate where CMO falls on diffusion curve</t>
  </si>
  <si>
    <t>Guerilla Marketing Poster 4</t>
  </si>
  <si>
    <t>Encountering resistance? 
Think SCARF!</t>
  </si>
  <si>
    <t>Survey refinement</t>
  </si>
  <si>
    <t>Present Biz Case to Dept Chair</t>
  </si>
  <si>
    <t>Anticipate sources or skepticism, prepare SCARF language for presentation; anticipate where Dept Chair falls on diffusion curve</t>
  </si>
  <si>
    <t>Individual and group appreciation emails</t>
  </si>
  <si>
    <t>Overview program division meeting-Invite Launch Event</t>
  </si>
  <si>
    <t>Are you managing your stakeholder map regularly?</t>
  </si>
  <si>
    <t>Distribute Pens</t>
  </si>
  <si>
    <t>Survey distribution</t>
  </si>
  <si>
    <t>Present Biz Case to COO</t>
  </si>
  <si>
    <t>Discuss Biz Case w/ Div. Head</t>
  </si>
  <si>
    <t>Anticipate sources or skepticism, prepare SCARF language for presentation; anticipate where COO falls on diffusion curve</t>
  </si>
  <si>
    <t>Have you built your guiding coalition?</t>
  </si>
  <si>
    <t>Stakeholder Meeting
(High Power, High Interest)</t>
  </si>
  <si>
    <t>Survey analysis</t>
  </si>
  <si>
    <t xml:space="preserve">Celebration Milestone Email </t>
  </si>
  <si>
    <t>Safety II Presentation Division Meeting</t>
  </si>
  <si>
    <t>How can you connect your leadership and wellbeing?</t>
  </si>
  <si>
    <t>Stakeholder Communication 
(Low Power, Low Interest)</t>
  </si>
  <si>
    <t>Discuss Biz Case with Dept. Chair</t>
  </si>
  <si>
    <t>Anticipate SCARF, diffusion curve</t>
  </si>
  <si>
    <t>Stakeholder Communication
(High Power, Low Interest)</t>
  </si>
  <si>
    <t>Discuss Biz Case with CMO</t>
  </si>
  <si>
    <t>Survey results share</t>
  </si>
  <si>
    <t>Discuss Biz Case with CQO</t>
  </si>
  <si>
    <t>Discuss Biz Case CEO</t>
  </si>
  <si>
    <t>How can you increase your influence in this area?</t>
  </si>
  <si>
    <t>Stakeholder Communication 
(High Power, Low Interest)</t>
  </si>
  <si>
    <t>Use PEARLS to diffuse (negative) emotions.</t>
  </si>
  <si>
    <t>Stakeholder Meeting 
(High Power, High Interest)</t>
  </si>
  <si>
    <t>LAUNCH EVENT</t>
  </si>
  <si>
    <t>Focus on motivation 3.0 and influence modes (visibility, relevance, etc.)</t>
  </si>
  <si>
    <t>Develop symbol/meme to generate engagement</t>
  </si>
  <si>
    <t>Launch Event Example Agenda</t>
  </si>
  <si>
    <t>Recap Email to Division</t>
  </si>
  <si>
    <t>Share Biz Case with Division</t>
  </si>
  <si>
    <t xml:space="preserve">Overview Presentation Resident Conference </t>
  </si>
  <si>
    <t>Remember to tap into 
Motivation 3.0</t>
  </si>
  <si>
    <t>Announce Awards Program to Division</t>
  </si>
  <si>
    <t>Email division Celebration Award</t>
  </si>
  <si>
    <t>Flash Mob division</t>
  </si>
  <si>
    <t>Stakeholder Comm 
(Low Power, High Interest)</t>
  </si>
  <si>
    <t>Award and rotate symbol/meme</t>
  </si>
  <si>
    <t>Dx Ex Division ED Conf</t>
  </si>
  <si>
    <t>Update Tracking Board</t>
  </si>
  <si>
    <t>Stakeholder Comm
(Low Power, Low Interest)</t>
  </si>
  <si>
    <t>Module 3: Obtaining Resources - Business Case</t>
  </si>
  <si>
    <t>Enter your data below</t>
  </si>
  <si>
    <t>Patients</t>
  </si>
  <si>
    <t>LOS</t>
  </si>
  <si>
    <t>ICU LOS</t>
  </si>
  <si>
    <t>Total Cost</t>
  </si>
  <si>
    <t>All admits</t>
  </si>
  <si>
    <t>ICU admits</t>
  </si>
  <si>
    <t>ICU transfers</t>
  </si>
  <si>
    <t>Deaths</t>
  </si>
  <si>
    <t>ICU transfer + death</t>
  </si>
  <si>
    <t>Additional Assumptions</t>
  </si>
  <si>
    <t>Rate of diagnostic error in non-ICU transfers and deaths</t>
  </si>
  <si>
    <t>To calculate your business case, try changing this % and seeing the difference below in the green box.</t>
  </si>
  <si>
    <t>Cost per diagnostic error, per patient</t>
  </si>
  <si>
    <t>Estimated reimbursement per hospital admission</t>
  </si>
  <si>
    <t>This column auto-calculates based on the above figures</t>
  </si>
  <si>
    <t>Business Case</t>
  </si>
  <si>
    <t xml:space="preserve">Excess costs secondary to diagnostic error resulting ICU transfer </t>
  </si>
  <si>
    <t xml:space="preserve">(Average costs of ICU transfer patient – Average costs of all patients) x Number of ICU transfer patients x error rate </t>
  </si>
  <si>
    <t>Excess costs secondary to diagnostic error resulting in death</t>
  </si>
  <si>
    <t>(Average costs of patient death – Average costs of all patients) x Number of deaths x error rate</t>
  </si>
  <si>
    <t>Excess costs secondary to diagnostic error resulting in ICU transfer and death</t>
  </si>
  <si>
    <t>(Average costs of ICU transfer and death – Average costs of all patients) x Number of ICU transfers and deaths x error rate</t>
  </si>
  <si>
    <t>Lost revenue secondary to excess bed days secondary to diagnostic error</t>
  </si>
  <si>
    <t>[{(LOS ICU transfers – LOS all patients) x number of ICU transfers x error rate} + {(LOS deaths – LOS all patients) x number of deaths x error rate} + {(LOS ICU transfers and deaths – LOS all patients) x number of ICU transfers and deaths x error rate}] / Avg. LOS] x reimbursement for average DRG</t>
  </si>
  <si>
    <t>Excess costs secondary to diagnostic error in all other patients (e.g., non-ICU transfers and non-death)</t>
  </si>
  <si>
    <t xml:space="preserve">(All admits – ICU admits - transfers – Total deaths – ICU transfer and death) x (error rate) x estimated excess cost per error) </t>
  </si>
  <si>
    <t>Total excess costs secondary to all diagnostic error in all patients</t>
  </si>
  <si>
    <t xml:space="preserve">Costs secondary to error in ICU transfers + deaths + ICU transfers and deaths + all other patients + lost revenue </t>
  </si>
  <si>
    <t xml:space="preserve">These materials are developed and created by IHQSE faculty and are the property of the Institute for Healthcare Quality, Safety and Efficiency (IHQSE). </t>
  </si>
  <si>
    <t>Reproduction or use of these materials for anything other than personal education is strictly prohibited. Please contact IHQSE@cuanschutz.edu for questions or requests for materials.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</si>
</sst>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2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0"/>
      <color theme="10"/>
      <name val="Arial"/>
      <family val="2"/>
    </font>
    <font>
      <sz val="10"/>
      <color rgb="FF00000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rgb="FF000000"/>
      <name val="Calibri"/>
      <family val="2"/>
    </font>
    <font>
      <b/>
      <sz val="14"/>
      <name val="Arial"/>
      <family val="2"/>
    </font>
    <font>
      <sz val="12"/>
      <name val="Arial"/>
      <family val="2"/>
      <scheme val="minor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8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66" fontId="3" fillId="0" borderId="4" xfId="2" applyNumberFormat="1" applyFont="1" applyFill="1" applyBorder="1" applyAlignment="1">
      <alignment horizontal="left" vertical="center"/>
    </xf>
    <xf numFmtId="164" fontId="3" fillId="0" borderId="6" xfId="1" applyNumberFormat="1" applyFont="1" applyFill="1" applyBorder="1" applyAlignment="1">
      <alignment horizontal="left" vertical="center"/>
    </xf>
    <xf numFmtId="165" fontId="3" fillId="0" borderId="6" xfId="1" applyNumberFormat="1" applyFont="1" applyFill="1" applyBorder="1" applyAlignment="1">
      <alignment horizontal="left" vertical="center"/>
    </xf>
    <xf numFmtId="166" fontId="3" fillId="0" borderId="7" xfId="2" applyNumberFormat="1" applyFont="1" applyFill="1" applyBorder="1" applyAlignment="1">
      <alignment horizontal="left" vertical="center"/>
    </xf>
    <xf numFmtId="9" fontId="3" fillId="0" borderId="4" xfId="0" applyNumberFormat="1" applyFont="1" applyBorder="1" applyAlignment="1">
      <alignment vertical="center"/>
    </xf>
    <xf numFmtId="166" fontId="3" fillId="0" borderId="4" xfId="2" applyNumberFormat="1" applyFont="1" applyFill="1" applyBorder="1" applyAlignment="1">
      <alignment vertical="center"/>
    </xf>
    <xf numFmtId="166" fontId="3" fillId="0" borderId="7" xfId="2" applyNumberFormat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8" fillId="11" borderId="1" xfId="0" applyNumberFormat="1" applyFont="1" applyFill="1" applyBorder="1" applyAlignment="1">
      <alignment horizontal="center" vertical="center"/>
    </xf>
    <xf numFmtId="14" fontId="3" fillId="11" borderId="1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/>
    </xf>
    <xf numFmtId="0" fontId="11" fillId="12" borderId="2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10" fillId="2" borderId="30" xfId="3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0" xfId="0" applyFont="1" applyFill="1" applyAlignment="1">
      <alignment horizontal="left" vertical="center"/>
    </xf>
    <xf numFmtId="0" fontId="13" fillId="7" borderId="21" xfId="3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3" fillId="7" borderId="15" xfId="3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0" fontId="13" fillId="7" borderId="31" xfId="3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4" fillId="14" borderId="2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16" fillId="7" borderId="21" xfId="3" applyFont="1" applyFill="1" applyBorder="1" applyAlignment="1">
      <alignment horizontal="center" vertical="center" wrapText="1"/>
    </xf>
    <xf numFmtId="0" fontId="16" fillId="7" borderId="15" xfId="3" applyFont="1" applyFill="1" applyBorder="1" applyAlignment="1">
      <alignment horizontal="center" vertical="center" wrapText="1"/>
    </xf>
    <xf numFmtId="0" fontId="16" fillId="7" borderId="31" xfId="3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6" fillId="7" borderId="32" xfId="3" applyFont="1" applyFill="1" applyBorder="1" applyAlignment="1">
      <alignment horizontal="center" vertical="center" wrapText="1"/>
    </xf>
    <xf numFmtId="0" fontId="13" fillId="7" borderId="33" xfId="3" applyFont="1" applyFill="1" applyBorder="1" applyAlignment="1">
      <alignment horizontal="center" vertical="center" wrapText="1"/>
    </xf>
    <xf numFmtId="0" fontId="13" fillId="7" borderId="34" xfId="3" applyFont="1" applyFill="1" applyBorder="1" applyAlignment="1">
      <alignment horizontal="center" vertical="center" wrapText="1"/>
    </xf>
    <xf numFmtId="0" fontId="10" fillId="0" borderId="33" xfId="3" applyBorder="1" applyAlignment="1">
      <alignment horizontal="center" wrapText="1"/>
    </xf>
    <xf numFmtId="0" fontId="8" fillId="10" borderId="0" xfId="0" applyFont="1" applyFill="1" applyAlignment="1">
      <alignment horizontal="left" vertical="center" wrapText="1"/>
    </xf>
    <xf numFmtId="0" fontId="18" fillId="2" borderId="0" xfId="0" applyFont="1" applyFill="1"/>
    <xf numFmtId="0" fontId="17" fillId="9" borderId="38" xfId="0" applyFont="1" applyFill="1" applyBorder="1" applyAlignment="1">
      <alignment horizontal="left" vertical="center" wrapText="1"/>
    </xf>
    <xf numFmtId="0" fontId="19" fillId="9" borderId="37" xfId="0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horizontal="center" vertical="center" wrapText="1"/>
    </xf>
    <xf numFmtId="0" fontId="19" fillId="9" borderId="42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0" fontId="8" fillId="12" borderId="43" xfId="0" applyFont="1" applyFill="1" applyBorder="1" applyAlignment="1">
      <alignment horizontal="center" vertical="center"/>
    </xf>
    <xf numFmtId="0" fontId="19" fillId="12" borderId="44" xfId="0" applyFont="1" applyFill="1" applyBorder="1" applyAlignment="1">
      <alignment horizontal="center" vertical="center" wrapText="1"/>
    </xf>
    <xf numFmtId="0" fontId="3" fillId="11" borderId="45" xfId="0" applyFont="1" applyFill="1" applyBorder="1" applyAlignment="1">
      <alignment horizontal="center" vertical="center" wrapText="1"/>
    </xf>
    <xf numFmtId="0" fontId="19" fillId="9" borderId="46" xfId="0" applyFont="1" applyFill="1" applyBorder="1" applyAlignment="1">
      <alignment horizontal="center" vertical="center" wrapText="1"/>
    </xf>
    <xf numFmtId="0" fontId="14" fillId="13" borderId="38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13" fillId="7" borderId="50" xfId="3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10" borderId="49" xfId="0" applyFont="1" applyFill="1" applyBorder="1" applyAlignment="1">
      <alignment horizontal="center" vertical="center" wrapText="1"/>
    </xf>
    <xf numFmtId="0" fontId="19" fillId="9" borderId="51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left" vertical="center" wrapText="1"/>
    </xf>
    <xf numFmtId="0" fontId="8" fillId="15" borderId="52" xfId="0" applyFont="1" applyFill="1" applyBorder="1" applyAlignment="1">
      <alignment horizontal="left" vertical="center" wrapText="1"/>
    </xf>
    <xf numFmtId="0" fontId="8" fillId="5" borderId="52" xfId="0" applyFont="1" applyFill="1" applyBorder="1" applyAlignment="1">
      <alignment horizontal="left" vertical="center" wrapText="1"/>
    </xf>
    <xf numFmtId="0" fontId="8" fillId="4" borderId="55" xfId="0" applyFont="1" applyFill="1" applyBorder="1" applyAlignment="1">
      <alignment horizontal="left" vertical="center" wrapText="1"/>
    </xf>
    <xf numFmtId="0" fontId="8" fillId="8" borderId="55" xfId="0" applyFont="1" applyFill="1" applyBorder="1" applyAlignment="1">
      <alignment horizontal="left" vertical="center" wrapText="1"/>
    </xf>
    <xf numFmtId="0" fontId="17" fillId="7" borderId="52" xfId="0" applyFont="1" applyFill="1" applyBorder="1" applyAlignment="1">
      <alignment horizontal="left" vertical="center" wrapText="1"/>
    </xf>
    <xf numFmtId="0" fontId="17" fillId="16" borderId="52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8" fillId="10" borderId="15" xfId="0" applyFont="1" applyFill="1" applyBorder="1" applyAlignment="1">
      <alignment horizontal="left" vertical="center" wrapText="1"/>
    </xf>
    <xf numFmtId="0" fontId="8" fillId="4" borderId="52" xfId="0" applyFont="1" applyFill="1" applyBorder="1" applyAlignment="1">
      <alignment horizontal="left" vertical="center" wrapText="1"/>
    </xf>
    <xf numFmtId="0" fontId="8" fillId="8" borderId="52" xfId="0" applyFont="1" applyFill="1" applyBorder="1" applyAlignment="1">
      <alignment horizontal="left" vertical="center" wrapText="1"/>
    </xf>
    <xf numFmtId="0" fontId="17" fillId="9" borderId="55" xfId="0" applyFont="1" applyFill="1" applyBorder="1" applyAlignment="1">
      <alignment horizontal="left" vertical="center" wrapText="1"/>
    </xf>
    <xf numFmtId="0" fontId="17" fillId="18" borderId="55" xfId="0" applyFont="1" applyFill="1" applyBorder="1" applyAlignment="1">
      <alignment horizontal="left" vertical="center" wrapText="1"/>
    </xf>
    <xf numFmtId="0" fontId="8" fillId="10" borderId="52" xfId="0" applyFont="1" applyFill="1" applyBorder="1" applyAlignment="1">
      <alignment horizontal="left" vertical="center" wrapText="1"/>
    </xf>
    <xf numFmtId="0" fontId="8" fillId="17" borderId="52" xfId="0" applyFont="1" applyFill="1" applyBorder="1" applyAlignment="1">
      <alignment horizontal="left" vertical="center" wrapText="1"/>
    </xf>
    <xf numFmtId="0" fontId="13" fillId="7" borderId="17" xfId="3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3" fillId="7" borderId="2" xfId="3" applyFont="1" applyFill="1" applyBorder="1" applyAlignment="1">
      <alignment horizontal="center" vertical="center" wrapText="1"/>
    </xf>
    <xf numFmtId="0" fontId="13" fillId="7" borderId="0" xfId="3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6" fillId="7" borderId="17" xfId="3" applyFont="1" applyFill="1" applyBorder="1" applyAlignment="1">
      <alignment horizontal="center" vertical="center" wrapText="1"/>
    </xf>
    <xf numFmtId="0" fontId="15" fillId="4" borderId="57" xfId="3" applyFont="1" applyFill="1" applyBorder="1" applyAlignment="1">
      <alignment horizontal="center" vertical="center" wrapText="1"/>
    </xf>
    <xf numFmtId="0" fontId="15" fillId="4" borderId="49" xfId="3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2" borderId="0" xfId="0" applyFill="1"/>
    <xf numFmtId="0" fontId="21" fillId="2" borderId="0" xfId="0" applyFont="1" applyFill="1" applyAlignment="1">
      <alignment horizontal="left" vertical="center" wrapText="1"/>
    </xf>
    <xf numFmtId="0" fontId="22" fillId="0" borderId="0" xfId="0" applyFont="1"/>
    <xf numFmtId="0" fontId="23" fillId="2" borderId="0" xfId="0" applyFont="1" applyFill="1" applyAlignment="1">
      <alignment horizontal="left" vertical="center" wrapText="1" indent="6"/>
    </xf>
    <xf numFmtId="0" fontId="24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 indent="11"/>
    </xf>
    <xf numFmtId="0" fontId="23" fillId="2" borderId="0" xfId="0" applyFont="1" applyFill="1" applyAlignment="1">
      <alignment horizontal="left" vertical="center" wrapText="1" indent="3"/>
    </xf>
    <xf numFmtId="0" fontId="25" fillId="2" borderId="0" xfId="3" applyFont="1" applyFill="1" applyBorder="1" applyAlignment="1">
      <alignment vertical="center"/>
    </xf>
    <xf numFmtId="0" fontId="7" fillId="15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15" fillId="10" borderId="57" xfId="3" applyFont="1" applyFill="1" applyBorder="1" applyAlignment="1">
      <alignment horizontal="center" vertical="center"/>
    </xf>
    <xf numFmtId="0" fontId="15" fillId="10" borderId="49" xfId="3" applyFont="1" applyFill="1" applyBorder="1" applyAlignment="1">
      <alignment horizontal="center" vertical="center"/>
    </xf>
    <xf numFmtId="0" fontId="15" fillId="9" borderId="59" xfId="3" applyFont="1" applyFill="1" applyBorder="1" applyAlignment="1">
      <alignment horizontal="center" vertical="center"/>
    </xf>
    <xf numFmtId="0" fontId="15" fillId="9" borderId="51" xfId="3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5" fillId="7" borderId="57" xfId="3" applyFont="1" applyFill="1" applyBorder="1" applyAlignment="1">
      <alignment horizontal="center" vertical="center"/>
    </xf>
    <xf numFmtId="0" fontId="15" fillId="7" borderId="49" xfId="3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5" fillId="5" borderId="57" xfId="3" applyFont="1" applyFill="1" applyBorder="1" applyAlignment="1">
      <alignment horizontal="center" vertical="center"/>
    </xf>
    <xf numFmtId="0" fontId="15" fillId="5" borderId="49" xfId="3" applyFont="1" applyFill="1" applyBorder="1" applyAlignment="1">
      <alignment horizontal="center" vertical="center"/>
    </xf>
    <xf numFmtId="0" fontId="10" fillId="2" borderId="30" xfId="3" applyFill="1" applyBorder="1" applyAlignment="1">
      <alignment horizontal="center" vertical="center" wrapText="1"/>
    </xf>
    <xf numFmtId="0" fontId="10" fillId="2" borderId="29" xfId="3" applyFill="1" applyBorder="1" applyAlignment="1">
      <alignment horizontal="center" vertical="center" wrapText="1"/>
    </xf>
    <xf numFmtId="0" fontId="10" fillId="2" borderId="33" xfId="3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23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14" fontId="3" fillId="2" borderId="48" xfId="0" applyNumberFormat="1" applyFont="1" applyFill="1" applyBorder="1" applyAlignment="1">
      <alignment horizontal="center" vertical="center"/>
    </xf>
    <xf numFmtId="0" fontId="10" fillId="2" borderId="57" xfId="3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6" borderId="18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6" fontId="6" fillId="2" borderId="27" xfId="2" applyNumberFormat="1" applyFont="1" applyFill="1" applyBorder="1" applyAlignment="1">
      <alignment horizontal="center" vertical="center"/>
    </xf>
    <xf numFmtId="166" fontId="6" fillId="2" borderId="20" xfId="2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6" fontId="6" fillId="8" borderId="27" xfId="2" applyNumberFormat="1" applyFont="1" applyFill="1" applyBorder="1" applyAlignment="1">
      <alignment horizontal="center" vertical="center"/>
    </xf>
    <xf numFmtId="166" fontId="6" fillId="8" borderId="28" xfId="2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12" fillId="15" borderId="9" xfId="0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horizontal="center" vertical="center"/>
    </xf>
    <xf numFmtId="0" fontId="12" fillId="15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25401</xdr:colOff>
      <xdr:row>3</xdr:row>
      <xdr:rowOff>104775</xdr:rowOff>
    </xdr:from>
    <xdr:to>
      <xdr:col>11</xdr:col>
      <xdr:colOff>457201</xdr:colOff>
      <xdr:row>22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126878-5639-4058-B28C-E9D2329C16DA}"/>
            </a:ext>
          </a:extLst>
        </xdr:cNvPr>
        <xdr:cNvSpPr txBox="1"/>
      </xdr:nvSpPr>
      <xdr:spPr>
        <a:xfrm>
          <a:off x="635001" y="1419225"/>
          <a:ext cx="7251700" cy="60039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There are four steps to creating a business case. 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What are you trying to do?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By building a diagnostic excellence program what do you hope to achieve?  Examples: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 a diagnostic excellence program that can grow over time.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Reduce the number of patients transferring to the ICU with a diagnostic error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Reduce percentage of patients with decompensated CHF that transfer to the ICU 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Reduce diagnostic error rate  </a:t>
          </a: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Assignment: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Make a list of the things you think you can accomplish with your program.   </a:t>
          </a: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What is the benefit? What would be the benefit of doing these things?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Fewer transfers to the ICU and less cost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Lower ICU LOS and cost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Lower hospital LOS and cost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Fewer medical malpractice cases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Better patient outcomes </a:t>
          </a: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Less patient harm </a:t>
          </a: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Assignment: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Make a list of the benefits of your diagnostic excellence program.   </a:t>
          </a:r>
        </a:p>
        <a:p>
          <a:pPr lvl="2" rtl="0" fontAlgn="base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Create equations that will show the proposed benefits of your diagnostic excellence program. </a:t>
          </a:r>
          <a:endParaRPr lang="en-US" sz="1100" b="1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What data do you need to show the benefit? What are the discrete data fields you’ll need to translate the concept of a diagnostic excellence program into financial benefit. Examples: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Volumes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hospital admits, ICU admits and ICU transfers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Deaths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ICU and non-ICU deaths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 per case for admits, ICU admits, ICU transfers with and without diagnostic error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Diagnostic Error Rates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Diagnostic error rate in ICU patients, non-ICU patients, ICU transfer patients, and patient who die.  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2" rtl="0" fontAlgn="base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Assignment: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Make a list of the data elements you’d need to show the benefits you note above.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en-US">
            <a:effectLst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571500</xdr:colOff>
      <xdr:row>0</xdr:row>
      <xdr:rowOff>190500</xdr:rowOff>
    </xdr:from>
    <xdr:to>
      <xdr:col>4</xdr:col>
      <xdr:colOff>95250</xdr:colOff>
      <xdr:row>1</xdr:row>
      <xdr:rowOff>406400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2F3BE4-9776-41AE-B23B-8C0AA73E8F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90500"/>
          <a:ext cx="2686050" cy="685800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0</xdr:row>
      <xdr:rowOff>161925</xdr:rowOff>
    </xdr:from>
    <xdr:to>
      <xdr:col>8</xdr:col>
      <xdr:colOff>411054</xdr:colOff>
      <xdr:row>1</xdr:row>
      <xdr:rowOff>521406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E21801-92A9-4BDC-9F7B-13E3541C9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161925"/>
          <a:ext cx="2411304" cy="829381"/>
        </a:xfrm>
        <a:prstGeom prst="rect">
          <a:avLst/>
        </a:prstGeom>
      </xdr:spPr>
    </xdr:pic>
    <xdr:clientData/>
  </xdr:twoCellAnchor>
  <xdr:twoCellAnchor>
    <xdr:from>
      <xdr:col>12</xdr:col>
      <xdr:colOff>149225</xdr:colOff>
      <xdr:row>3</xdr:row>
      <xdr:rowOff>114300</xdr:rowOff>
    </xdr:from>
    <xdr:to>
      <xdr:col>19</xdr:col>
      <xdr:colOff>581025</xdr:colOff>
      <xdr:row>22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B06BAF7-0F36-4D84-817E-A1113652E090}"/>
            </a:ext>
          </a:extLst>
        </xdr:cNvPr>
        <xdr:cNvSpPr txBox="1"/>
      </xdr:nvSpPr>
      <xdr:spPr>
        <a:xfrm>
          <a:off x="8188325" y="1428750"/>
          <a:ext cx="4699000" cy="596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1) By building a diagnostic excellence program, I hope to: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3.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4.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5.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2) What is the benefit of doing these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things?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3.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4.</a:t>
          </a:r>
        </a:p>
        <a:p>
          <a:pPr lvl="1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5.</a:t>
          </a:r>
        </a:p>
        <a:p>
          <a:pPr lvl="1"/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See Business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Case Tab below.</a:t>
          </a:r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1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What data do you need to show the benefit? 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3</xdr:col>
      <xdr:colOff>285750</xdr:colOff>
      <xdr:row>0</xdr:row>
      <xdr:rowOff>809625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80073-B80D-4371-A78A-3101D3D566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23825"/>
          <a:ext cx="2679700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0</xdr:row>
      <xdr:rowOff>66675</xdr:rowOff>
    </xdr:from>
    <xdr:to>
      <xdr:col>5</xdr:col>
      <xdr:colOff>953979</xdr:colOff>
      <xdr:row>0</xdr:row>
      <xdr:rowOff>892881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1C47F-B14B-4529-B78C-FEC3531F9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5975" y="66675"/>
          <a:ext cx="2404954" cy="826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13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18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3" Type="http://schemas.openxmlformats.org/officeDocument/2006/relationships/hyperlink" Target="https://medschool.cuanschutz.edu/docs/librariesprovider31/patient-care/ihqse/diagnostic-excellence-program/voice-of-the-customer-sample-questions-for-executive-stakeholder.docx?sfvrsn=407b92bb_1" TargetMode="External"/><Relationship Id="rId21" Type="http://schemas.openxmlformats.org/officeDocument/2006/relationships/hyperlink" Target="https://medschool.cuanschutz.edu/patient-care/clinical-affairs/ihqse/ihqse-programs/diagnostic-excellence-capacity-building-program/module-5--celebration" TargetMode="External"/><Relationship Id="rId7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12" Type="http://schemas.openxmlformats.org/officeDocument/2006/relationships/hyperlink" Target="https://medschool.cuanschutz.edu/patient-care/clinical-affairs/ihqse/ihqse-programs/diagnostic-excellence-capacity-building-program/module-2--landscape-and-leadership" TargetMode="External"/><Relationship Id="rId17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medschool.cuanschutz.edu/patient-care/clinical-affairs/ihqse/ihqse-programs/diagnostic-excellence-capacity-building-program/module-1--sense-of-urgency" TargetMode="External"/><Relationship Id="rId16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20" Type="http://schemas.openxmlformats.org/officeDocument/2006/relationships/hyperlink" Target="https://medschool.cuanschutz.edu/patient-care/clinical-affairs/ihqse/ihqse-programs/diagnostic-excellence-capacity-building-program/module-2--landscape-and-leadership" TargetMode="External"/><Relationship Id="rId1" Type="http://schemas.openxmlformats.org/officeDocument/2006/relationships/hyperlink" Target="https://medschool.cuanschutz.edu/docs/librariesprovider31/patient-care/ihqse/diagnostic-excellence-program/launch-event-example-agenda3ad0d7ee-4742-48c2-a647-6a2da4dbede7.docx?sfvrsn=32e192bb_1" TargetMode="External"/><Relationship Id="rId6" Type="http://schemas.openxmlformats.org/officeDocument/2006/relationships/hyperlink" Target="https://medschool.cuanschutz.edu/patient-care/clinical-affairs/ihqse/ihqse-programs/diagnostic-excellence-capacity-building-program/module-6--creating-awareness" TargetMode="External"/><Relationship Id="rId11" Type="http://schemas.openxmlformats.org/officeDocument/2006/relationships/hyperlink" Target="https://medschool.cuanschutz.edu/patient-care/clinical-affairs/ihqse/ihqse-programs/diagnostic-excellence-capacity-building-program/module-2--landscape-and-leadership" TargetMode="External"/><Relationship Id="rId24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5" Type="http://schemas.openxmlformats.org/officeDocument/2006/relationships/hyperlink" Target="https://medschool.cuanschutz.edu/patient-care/clinical-affairs/ihqse/ihqse-programs/diagnostic-excellence-capacity-building-program/module-1--sense-of-urgency" TargetMode="External"/><Relationship Id="rId15" Type="http://schemas.openxmlformats.org/officeDocument/2006/relationships/hyperlink" Target="https://medschool.cuanschutz.edu/patient-care/clinical-affairs/ihqse/ihqse-programs/diagnostic-excellence-capacity-building-program/module-6--creating-awareness" TargetMode="External"/><Relationship Id="rId23" Type="http://schemas.openxmlformats.org/officeDocument/2006/relationships/hyperlink" Target="https://medschool.cuanschutz.edu/patient-care/clinical-affairs/ihqse/ihqse-programs/diagnostic-excellence-capacity-building-program/module-1--sense-of-urgency" TargetMode="External"/><Relationship Id="rId10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19" Type="http://schemas.openxmlformats.org/officeDocument/2006/relationships/hyperlink" Target="https://medschool.cuanschutz.edu/patient-care/clinical-affairs/ihqse/ihqse-programs/diagnostic-excellence-capacity-building-program/module-3--obtaining-resources" TargetMode="External"/><Relationship Id="rId4" Type="http://schemas.openxmlformats.org/officeDocument/2006/relationships/hyperlink" Target="https://medschool.cuanschutz.edu/patient-care/clinical-affairs/ihqse/ihqse-programs/diagnostic-excellence-capacity-building-program/module-3--obtaining-resources" TargetMode="External"/><Relationship Id="rId9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14" Type="http://schemas.openxmlformats.org/officeDocument/2006/relationships/hyperlink" Target="https://medschool.cuanschutz.edu/patient-care/clinical-affairs/ihqse/ihqse-programs/diagnostic-excellence-capacity-building-program/module-4--leading-people" TargetMode="External"/><Relationship Id="rId22" Type="http://schemas.openxmlformats.org/officeDocument/2006/relationships/hyperlink" Target="https://medschool.cuanschutz.edu/patient-care/clinical-affairs/ihqse/ihqse-programs/diagnostic-excellence-capacity-building-program/module-6--creating-awarenes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B13A-84F2-4FFD-94C2-9BAAEDEE9225}">
  <dimension ref="B1:L127"/>
  <sheetViews>
    <sheetView tabSelected="1" zoomScale="80" zoomScaleNormal="80" workbookViewId="0">
      <pane ySplit="7" topLeftCell="A8" activePane="bottomLeft" state="frozen"/>
      <selection pane="bottomLeft" activeCell="D4" sqref="D4"/>
    </sheetView>
  </sheetViews>
  <sheetFormatPr defaultColWidth="8.58203125" defaultRowHeight="14" x14ac:dyDescent="0.3"/>
  <cols>
    <col min="1" max="1" width="6.5" style="1" customWidth="1"/>
    <col min="2" max="2" width="12.33203125" style="1" customWidth="1"/>
    <col min="3" max="3" width="13.58203125" style="1" customWidth="1"/>
    <col min="4" max="7" width="25.5" style="1" customWidth="1"/>
    <col min="8" max="8" width="24.5" style="1" customWidth="1"/>
    <col min="9" max="9" width="3.58203125" style="1" customWidth="1"/>
    <col min="10" max="10" width="30.5" style="1" customWidth="1"/>
    <col min="11" max="11" width="18.58203125" style="1" customWidth="1"/>
    <col min="12" max="16384" width="8.58203125" style="1"/>
  </cols>
  <sheetData>
    <row r="1" spans="2:10" ht="19" customHeight="1" x14ac:dyDescent="0.3">
      <c r="H1" s="67"/>
    </row>
    <row r="2" spans="2:10" ht="18" customHeight="1" x14ac:dyDescent="0.3">
      <c r="H2" s="67"/>
    </row>
    <row r="3" spans="2:10" ht="28" customHeight="1" x14ac:dyDescent="0.35">
      <c r="B3" s="152" t="s">
        <v>0</v>
      </c>
      <c r="C3" s="153"/>
      <c r="D3" s="20">
        <v>45703</v>
      </c>
      <c r="E3" s="3" t="s">
        <v>1</v>
      </c>
      <c r="H3" s="67"/>
    </row>
    <row r="4" spans="2:10" x14ac:dyDescent="0.3">
      <c r="H4" s="67"/>
    </row>
    <row r="5" spans="2:10" ht="17.5" customHeight="1" x14ac:dyDescent="0.3">
      <c r="D5" s="140" t="s">
        <v>2</v>
      </c>
      <c r="E5" s="141"/>
      <c r="F5" s="141"/>
      <c r="G5" s="141"/>
      <c r="H5" s="142"/>
    </row>
    <row r="6" spans="2:10" ht="35.15" customHeight="1" x14ac:dyDescent="0.3">
      <c r="B6" s="131" t="s">
        <v>3</v>
      </c>
      <c r="C6" s="133" t="s">
        <v>4</v>
      </c>
      <c r="D6" s="135" t="s">
        <v>5</v>
      </c>
      <c r="E6" s="129" t="s">
        <v>6</v>
      </c>
      <c r="F6" s="109" t="s">
        <v>7</v>
      </c>
      <c r="G6" s="123" t="s">
        <v>8</v>
      </c>
      <c r="H6" s="125" t="s">
        <v>9</v>
      </c>
      <c r="J6" s="127" t="s">
        <v>10</v>
      </c>
    </row>
    <row r="7" spans="2:10" ht="35.15" customHeight="1" x14ac:dyDescent="0.3">
      <c r="B7" s="132"/>
      <c r="C7" s="134"/>
      <c r="D7" s="136"/>
      <c r="E7" s="130"/>
      <c r="F7" s="110" t="s">
        <v>11</v>
      </c>
      <c r="G7" s="124"/>
      <c r="H7" s="126"/>
      <c r="J7" s="128"/>
    </row>
    <row r="8" spans="2:10" ht="30" customHeight="1" x14ac:dyDescent="0.3">
      <c r="B8" s="154" t="s">
        <v>12</v>
      </c>
      <c r="C8" s="155"/>
      <c r="D8" s="83" t="s">
        <v>13</v>
      </c>
      <c r="E8" s="88" t="s">
        <v>14</v>
      </c>
      <c r="F8" s="92" t="s">
        <v>15</v>
      </c>
      <c r="G8" s="96" t="s">
        <v>16</v>
      </c>
      <c r="H8" s="94" t="s">
        <v>17</v>
      </c>
      <c r="J8" s="29"/>
    </row>
    <row r="9" spans="2:10" ht="30" customHeight="1" x14ac:dyDescent="0.3">
      <c r="B9" s="156"/>
      <c r="C9" s="157"/>
      <c r="D9" s="84" t="s">
        <v>18</v>
      </c>
      <c r="E9" s="89" t="s">
        <v>19</v>
      </c>
      <c r="F9" s="93" t="s">
        <v>20</v>
      </c>
      <c r="G9" s="97" t="s">
        <v>21</v>
      </c>
      <c r="H9" s="95" t="s">
        <v>22</v>
      </c>
      <c r="J9" s="30"/>
    </row>
    <row r="10" spans="2:10" ht="30" customHeight="1" x14ac:dyDescent="0.3">
      <c r="B10" s="156"/>
      <c r="C10" s="157"/>
      <c r="D10" s="85" t="s">
        <v>23</v>
      </c>
      <c r="E10" s="88" t="s">
        <v>24</v>
      </c>
      <c r="F10" s="92" t="s">
        <v>25</v>
      </c>
      <c r="G10" s="96" t="s">
        <v>26</v>
      </c>
      <c r="H10" s="94" t="s">
        <v>27</v>
      </c>
      <c r="J10" s="30"/>
    </row>
    <row r="11" spans="2:10" ht="30" customHeight="1" x14ac:dyDescent="0.3">
      <c r="B11" s="156"/>
      <c r="C11" s="157"/>
      <c r="D11" s="84" t="s">
        <v>28</v>
      </c>
      <c r="E11" s="89" t="s">
        <v>29</v>
      </c>
      <c r="F11" s="93" t="s">
        <v>30</v>
      </c>
      <c r="G11" s="97" t="s">
        <v>31</v>
      </c>
      <c r="H11" s="95" t="s">
        <v>32</v>
      </c>
      <c r="J11" s="30"/>
    </row>
    <row r="12" spans="2:10" ht="30" customHeight="1" x14ac:dyDescent="0.3">
      <c r="B12" s="156"/>
      <c r="C12" s="157"/>
      <c r="D12" s="47"/>
      <c r="E12" s="88" t="s">
        <v>33</v>
      </c>
      <c r="F12" s="92" t="s">
        <v>34</v>
      </c>
      <c r="G12" s="96" t="s">
        <v>35</v>
      </c>
      <c r="H12" s="94" t="s">
        <v>36</v>
      </c>
      <c r="J12" s="30"/>
    </row>
    <row r="13" spans="2:10" ht="30" customHeight="1" x14ac:dyDescent="0.3">
      <c r="B13" s="156"/>
      <c r="C13" s="157"/>
      <c r="D13" s="47"/>
      <c r="E13" s="90"/>
      <c r="F13" s="87" t="s">
        <v>37</v>
      </c>
      <c r="G13" s="66"/>
      <c r="H13" s="95" t="s">
        <v>38</v>
      </c>
      <c r="J13" s="30"/>
    </row>
    <row r="14" spans="2:10" ht="30" customHeight="1" x14ac:dyDescent="0.3">
      <c r="B14" s="156"/>
      <c r="C14" s="157"/>
      <c r="D14" s="47"/>
      <c r="E14" s="90"/>
      <c r="F14" s="86" t="s">
        <v>39</v>
      </c>
      <c r="G14" s="91"/>
      <c r="H14" s="68"/>
      <c r="J14" s="30"/>
    </row>
    <row r="15" spans="2:10" ht="30" customHeight="1" x14ac:dyDescent="0.3">
      <c r="B15" s="156"/>
      <c r="C15" s="157"/>
      <c r="D15" s="47"/>
      <c r="E15" s="90"/>
      <c r="F15" s="87" t="s">
        <v>40</v>
      </c>
      <c r="G15" s="91"/>
      <c r="H15" s="68"/>
      <c r="J15" s="30"/>
    </row>
    <row r="16" spans="2:10" ht="30" customHeight="1" x14ac:dyDescent="0.3">
      <c r="B16" s="156"/>
      <c r="C16" s="157"/>
      <c r="D16" s="47"/>
      <c r="E16" s="90"/>
      <c r="F16" s="86" t="s">
        <v>41</v>
      </c>
      <c r="G16" s="91"/>
      <c r="H16" s="68"/>
      <c r="J16" s="30"/>
    </row>
    <row r="17" spans="2:12" ht="30" customHeight="1" x14ac:dyDescent="0.3">
      <c r="B17" s="156"/>
      <c r="C17" s="157"/>
      <c r="D17" s="47"/>
      <c r="E17" s="90"/>
      <c r="F17" s="87" t="s">
        <v>42</v>
      </c>
      <c r="G17" s="91"/>
      <c r="H17" s="68"/>
      <c r="J17" s="30"/>
    </row>
    <row r="18" spans="2:12" ht="30" customHeight="1" x14ac:dyDescent="0.3">
      <c r="B18" s="156"/>
      <c r="C18" s="157"/>
      <c r="D18" s="47"/>
      <c r="E18" s="90"/>
      <c r="F18" s="86" t="s">
        <v>43</v>
      </c>
      <c r="G18" s="91"/>
      <c r="H18" s="68"/>
      <c r="J18" s="30"/>
      <c r="L18" s="28"/>
    </row>
    <row r="19" spans="2:12" ht="20.25" customHeight="1" x14ac:dyDescent="0.3">
      <c r="B19" s="143">
        <v>-16</v>
      </c>
      <c r="C19" s="146">
        <f>$D$3+(7*B19)</f>
        <v>45591</v>
      </c>
      <c r="D19" s="26" t="s">
        <v>44</v>
      </c>
      <c r="E19" s="36"/>
      <c r="F19" s="40" t="s">
        <v>45</v>
      </c>
      <c r="G19" s="38" t="s">
        <v>46</v>
      </c>
      <c r="H19" s="69"/>
      <c r="J19" s="151" t="s">
        <v>47</v>
      </c>
    </row>
    <row r="20" spans="2:12" ht="24.75" customHeight="1" x14ac:dyDescent="0.3">
      <c r="B20" s="144"/>
      <c r="C20" s="147"/>
      <c r="D20" s="27"/>
      <c r="E20" s="39"/>
      <c r="F20" s="40" t="s">
        <v>41</v>
      </c>
      <c r="G20" s="41"/>
      <c r="H20" s="70"/>
      <c r="J20" s="137"/>
    </row>
    <row r="21" spans="2:12" ht="31.5" customHeight="1" x14ac:dyDescent="0.3">
      <c r="B21" s="145"/>
      <c r="C21" s="148"/>
      <c r="D21" s="25"/>
      <c r="E21" s="42"/>
      <c r="F21" s="22" t="s">
        <v>48</v>
      </c>
      <c r="G21" s="43"/>
      <c r="H21" s="71"/>
      <c r="J21" s="137"/>
    </row>
    <row r="22" spans="2:12" ht="55.5" customHeight="1" x14ac:dyDescent="0.3">
      <c r="B22" s="143">
        <v>-15</v>
      </c>
      <c r="C22" s="146">
        <f>$D$3+(7*B22)</f>
        <v>45598</v>
      </c>
      <c r="D22" s="26" t="s">
        <v>49</v>
      </c>
      <c r="E22" s="36"/>
      <c r="F22" s="40" t="s">
        <v>50</v>
      </c>
      <c r="G22" s="38"/>
      <c r="H22" s="69"/>
      <c r="J22" s="54"/>
    </row>
    <row r="23" spans="2:12" ht="36" customHeight="1" x14ac:dyDescent="0.3">
      <c r="B23" s="144"/>
      <c r="C23" s="147"/>
      <c r="D23" s="27" t="s">
        <v>51</v>
      </c>
      <c r="E23" s="39"/>
      <c r="F23" s="40" t="s">
        <v>52</v>
      </c>
      <c r="G23" s="41"/>
      <c r="H23" s="70"/>
      <c r="J23" s="137" t="s">
        <v>53</v>
      </c>
    </row>
    <row r="24" spans="2:12" ht="17.149999999999999" customHeight="1" x14ac:dyDescent="0.3">
      <c r="B24" s="145"/>
      <c r="C24" s="148"/>
      <c r="D24" s="27"/>
      <c r="E24" s="42"/>
      <c r="F24" s="22"/>
      <c r="G24" s="43"/>
      <c r="H24" s="71"/>
      <c r="J24" s="137"/>
    </row>
    <row r="25" spans="2:12" ht="62.25" customHeight="1" x14ac:dyDescent="0.3">
      <c r="B25" s="143">
        <v>-14</v>
      </c>
      <c r="C25" s="146">
        <f>$D$3+(7*B25)</f>
        <v>45605</v>
      </c>
      <c r="D25" s="55" t="s">
        <v>54</v>
      </c>
      <c r="E25" s="36"/>
      <c r="F25" s="40" t="s">
        <v>50</v>
      </c>
      <c r="G25" s="38"/>
      <c r="H25" s="72" t="s">
        <v>55</v>
      </c>
      <c r="J25" s="30"/>
    </row>
    <row r="26" spans="2:12" ht="42.75" customHeight="1" x14ac:dyDescent="0.3">
      <c r="B26" s="144"/>
      <c r="C26" s="147"/>
      <c r="D26" s="56" t="s">
        <v>56</v>
      </c>
      <c r="E26" s="39"/>
      <c r="F26" s="40" t="s">
        <v>52</v>
      </c>
      <c r="G26" s="41" t="s">
        <v>57</v>
      </c>
      <c r="H26" s="70"/>
      <c r="J26" s="30"/>
    </row>
    <row r="27" spans="2:12" ht="29.25" customHeight="1" x14ac:dyDescent="0.3">
      <c r="B27" s="145"/>
      <c r="C27" s="148"/>
      <c r="D27" s="57" t="s">
        <v>58</v>
      </c>
      <c r="E27" s="42"/>
      <c r="F27" s="22"/>
      <c r="G27" s="43"/>
      <c r="H27" s="71"/>
      <c r="J27" s="30"/>
    </row>
    <row r="28" spans="2:12" ht="59.25" customHeight="1" x14ac:dyDescent="0.3">
      <c r="B28" s="143">
        <v>-13</v>
      </c>
      <c r="C28" s="146">
        <f>$D$3+(7*B28)</f>
        <v>45612</v>
      </c>
      <c r="D28" s="27" t="s">
        <v>59</v>
      </c>
      <c r="E28" s="48" t="s">
        <v>14</v>
      </c>
      <c r="F28" s="40" t="s">
        <v>50</v>
      </c>
      <c r="G28" s="38"/>
      <c r="H28" s="72" t="s">
        <v>60</v>
      </c>
      <c r="J28" s="32" t="s">
        <v>61</v>
      </c>
    </row>
    <row r="29" spans="2:12" ht="36.75" customHeight="1" x14ac:dyDescent="0.3">
      <c r="B29" s="144"/>
      <c r="C29" s="147"/>
      <c r="D29" s="27" t="s">
        <v>62</v>
      </c>
      <c r="E29" s="39"/>
      <c r="F29" s="40" t="s">
        <v>52</v>
      </c>
      <c r="G29" s="41"/>
      <c r="H29" s="70"/>
      <c r="J29" s="30"/>
    </row>
    <row r="30" spans="2:12" ht="17.149999999999999" customHeight="1" x14ac:dyDescent="0.3">
      <c r="B30" s="145"/>
      <c r="C30" s="148"/>
      <c r="D30" s="25" t="s">
        <v>63</v>
      </c>
      <c r="E30" s="42"/>
      <c r="F30" s="22"/>
      <c r="G30" s="43"/>
      <c r="H30" s="71"/>
      <c r="J30" s="30"/>
    </row>
    <row r="31" spans="2:12" ht="11.5" customHeight="1" x14ac:dyDescent="0.3">
      <c r="B31" s="73"/>
      <c r="C31" s="23"/>
      <c r="D31" s="24"/>
      <c r="E31" s="24"/>
      <c r="F31" s="24"/>
      <c r="G31" s="44"/>
      <c r="H31" s="74"/>
      <c r="J31" s="31"/>
    </row>
    <row r="32" spans="2:12" ht="31.5" customHeight="1" x14ac:dyDescent="0.3">
      <c r="B32" s="143">
        <v>-12</v>
      </c>
      <c r="C32" s="146">
        <f>$D$3+(7*B32)</f>
        <v>45619</v>
      </c>
      <c r="D32" s="26" t="s">
        <v>64</v>
      </c>
      <c r="E32" s="36"/>
      <c r="F32" s="37"/>
      <c r="G32" s="38" t="s">
        <v>65</v>
      </c>
      <c r="H32" s="69" t="s">
        <v>66</v>
      </c>
      <c r="J32" s="138" t="s">
        <v>67</v>
      </c>
    </row>
    <row r="33" spans="2:10" ht="48.75" customHeight="1" x14ac:dyDescent="0.3">
      <c r="B33" s="144"/>
      <c r="C33" s="147"/>
      <c r="D33" s="27" t="s">
        <v>68</v>
      </c>
      <c r="E33" s="39"/>
      <c r="F33" s="40" t="s">
        <v>52</v>
      </c>
      <c r="G33" s="41"/>
      <c r="H33" s="70"/>
      <c r="J33" s="137"/>
    </row>
    <row r="34" spans="2:10" ht="17.149999999999999" customHeight="1" x14ac:dyDescent="0.3">
      <c r="B34" s="145"/>
      <c r="C34" s="148"/>
      <c r="D34" s="25"/>
      <c r="E34" s="42"/>
      <c r="F34" s="22"/>
      <c r="G34" s="43"/>
      <c r="H34" s="71"/>
      <c r="J34" s="30"/>
    </row>
    <row r="35" spans="2:10" ht="61.5" customHeight="1" x14ac:dyDescent="0.3">
      <c r="B35" s="143">
        <v>-11</v>
      </c>
      <c r="C35" s="146">
        <f>$D$3+(7*B35)</f>
        <v>45626</v>
      </c>
      <c r="D35" s="26" t="s">
        <v>69</v>
      </c>
      <c r="E35" s="48" t="s">
        <v>19</v>
      </c>
      <c r="F35" s="37" t="s">
        <v>70</v>
      </c>
      <c r="G35" s="38"/>
      <c r="H35" s="69" t="s">
        <v>71</v>
      </c>
      <c r="J35" s="65" t="s">
        <v>72</v>
      </c>
    </row>
    <row r="36" spans="2:10" ht="17.149999999999999" customHeight="1" x14ac:dyDescent="0.3">
      <c r="B36" s="144"/>
      <c r="C36" s="147"/>
      <c r="D36" s="27" t="s">
        <v>73</v>
      </c>
      <c r="E36" s="39"/>
      <c r="F36" s="40"/>
      <c r="G36" s="41"/>
      <c r="H36" s="70"/>
      <c r="J36" s="30"/>
    </row>
    <row r="37" spans="2:10" ht="17.149999999999999" customHeight="1" x14ac:dyDescent="0.3">
      <c r="B37" s="145"/>
      <c r="C37" s="148"/>
      <c r="D37" s="25"/>
      <c r="E37" s="42"/>
      <c r="F37" s="22"/>
      <c r="G37" s="43"/>
      <c r="H37" s="71"/>
      <c r="J37" s="30"/>
    </row>
    <row r="38" spans="2:10" ht="59.25" customHeight="1" x14ac:dyDescent="0.3">
      <c r="B38" s="143">
        <v>-10</v>
      </c>
      <c r="C38" s="146">
        <f>$D$3+(7*B38)</f>
        <v>45633</v>
      </c>
      <c r="D38" s="46" t="s">
        <v>74</v>
      </c>
      <c r="E38" s="36"/>
      <c r="F38" s="37" t="s">
        <v>75</v>
      </c>
      <c r="G38" s="38" t="s">
        <v>76</v>
      </c>
      <c r="H38" s="69" t="s">
        <v>77</v>
      </c>
      <c r="J38" s="32" t="s">
        <v>78</v>
      </c>
    </row>
    <row r="39" spans="2:10" ht="17.149999999999999" customHeight="1" x14ac:dyDescent="0.3">
      <c r="B39" s="144"/>
      <c r="C39" s="147"/>
      <c r="D39" s="27" t="s">
        <v>51</v>
      </c>
      <c r="E39" s="39"/>
      <c r="F39" s="40"/>
      <c r="G39" s="41"/>
      <c r="H39" s="70" t="s">
        <v>79</v>
      </c>
      <c r="J39" s="30"/>
    </row>
    <row r="40" spans="2:10" ht="17.149999999999999" customHeight="1" x14ac:dyDescent="0.3">
      <c r="B40" s="145"/>
      <c r="C40" s="148"/>
      <c r="D40" s="25" t="s">
        <v>80</v>
      </c>
      <c r="E40" s="42"/>
      <c r="F40" s="22"/>
      <c r="G40" s="43"/>
      <c r="H40" s="71"/>
      <c r="J40" s="30"/>
    </row>
    <row r="41" spans="2:10" ht="66.75" customHeight="1" x14ac:dyDescent="0.3">
      <c r="B41" s="143">
        <v>-9</v>
      </c>
      <c r="C41" s="146">
        <f>$D$3+(7*B41)</f>
        <v>45640</v>
      </c>
      <c r="D41" s="26" t="s">
        <v>81</v>
      </c>
      <c r="E41" s="48" t="s">
        <v>82</v>
      </c>
      <c r="F41" s="37" t="s">
        <v>83</v>
      </c>
      <c r="G41" s="38"/>
      <c r="H41" s="69"/>
      <c r="J41" s="32" t="s">
        <v>84</v>
      </c>
    </row>
    <row r="42" spans="2:10" ht="31.5" customHeight="1" x14ac:dyDescent="0.3">
      <c r="B42" s="144"/>
      <c r="C42" s="147"/>
      <c r="D42" s="27" t="s">
        <v>85</v>
      </c>
      <c r="E42" s="39"/>
      <c r="F42" s="40"/>
      <c r="G42" s="41"/>
      <c r="H42" s="70"/>
      <c r="J42" s="30"/>
    </row>
    <row r="43" spans="2:10" ht="17.149999999999999" customHeight="1" x14ac:dyDescent="0.3">
      <c r="B43" s="145"/>
      <c r="C43" s="148"/>
      <c r="D43" s="25"/>
      <c r="E43" s="42"/>
      <c r="F43" s="22"/>
      <c r="G43" s="43"/>
      <c r="H43" s="71"/>
      <c r="J43" s="30"/>
    </row>
    <row r="44" spans="2:10" ht="13" customHeight="1" x14ac:dyDescent="0.3">
      <c r="B44" s="73"/>
      <c r="C44" s="23"/>
      <c r="D44" s="24"/>
      <c r="E44" s="24"/>
      <c r="F44" s="24"/>
      <c r="G44" s="44"/>
      <c r="H44" s="74"/>
      <c r="J44" s="31"/>
    </row>
    <row r="45" spans="2:10" ht="32.15" customHeight="1" x14ac:dyDescent="0.3">
      <c r="B45" s="143">
        <v>-8</v>
      </c>
      <c r="C45" s="146">
        <f>$D$3+(7*B45)</f>
        <v>45647</v>
      </c>
      <c r="D45" s="26" t="s">
        <v>86</v>
      </c>
      <c r="E45" s="36"/>
      <c r="F45" s="37"/>
      <c r="G45" s="38" t="s">
        <v>87</v>
      </c>
      <c r="H45" s="69" t="s">
        <v>88</v>
      </c>
      <c r="J45" s="32" t="s">
        <v>89</v>
      </c>
    </row>
    <row r="46" spans="2:10" ht="40.5" customHeight="1" x14ac:dyDescent="0.3">
      <c r="B46" s="144"/>
      <c r="C46" s="147"/>
      <c r="D46" s="27" t="s">
        <v>90</v>
      </c>
      <c r="E46" s="39"/>
      <c r="F46" s="40" t="s">
        <v>52</v>
      </c>
      <c r="G46" s="41"/>
      <c r="H46" s="70"/>
      <c r="J46" s="30"/>
    </row>
    <row r="47" spans="2:10" ht="17.149999999999999" customHeight="1" x14ac:dyDescent="0.3">
      <c r="B47" s="145"/>
      <c r="C47" s="148"/>
      <c r="D47" s="25"/>
      <c r="E47" s="42"/>
      <c r="F47" s="22"/>
      <c r="G47" s="43"/>
      <c r="H47" s="71"/>
      <c r="J47" s="30"/>
    </row>
    <row r="48" spans="2:10" ht="28.5" customHeight="1" x14ac:dyDescent="0.3">
      <c r="B48" s="143">
        <v>-7</v>
      </c>
      <c r="C48" s="146">
        <f>$D$3+(7*B48)</f>
        <v>45654</v>
      </c>
      <c r="D48" s="26"/>
      <c r="E48" s="48" t="s">
        <v>91</v>
      </c>
      <c r="F48" s="37" t="s">
        <v>92</v>
      </c>
      <c r="G48" s="38"/>
      <c r="H48" s="69"/>
      <c r="J48" s="65" t="s">
        <v>72</v>
      </c>
    </row>
    <row r="49" spans="2:10" ht="17.149999999999999" customHeight="1" x14ac:dyDescent="0.3">
      <c r="B49" s="144"/>
      <c r="C49" s="147"/>
      <c r="D49" s="27"/>
      <c r="E49" s="39"/>
      <c r="F49" s="40"/>
      <c r="G49" s="41"/>
      <c r="H49" s="70"/>
      <c r="J49" s="30"/>
    </row>
    <row r="50" spans="2:10" ht="17.149999999999999" customHeight="1" x14ac:dyDescent="0.3">
      <c r="B50" s="145"/>
      <c r="C50" s="148"/>
      <c r="D50" s="25"/>
      <c r="E50" s="42"/>
      <c r="F50" s="40"/>
      <c r="G50" s="43"/>
      <c r="H50" s="71"/>
      <c r="J50" s="30"/>
    </row>
    <row r="51" spans="2:10" ht="17.149999999999999" customHeight="1" x14ac:dyDescent="0.3">
      <c r="B51" s="143">
        <v>-6</v>
      </c>
      <c r="C51" s="146">
        <f>$D$3+(7*B51)</f>
        <v>45661</v>
      </c>
      <c r="D51" s="27" t="s">
        <v>51</v>
      </c>
      <c r="E51" s="98"/>
      <c r="F51" s="100"/>
      <c r="G51" s="99" t="s">
        <v>76</v>
      </c>
      <c r="H51" s="69"/>
      <c r="J51" s="30"/>
    </row>
    <row r="52" spans="2:10" ht="29.25" customHeight="1" x14ac:dyDescent="0.3">
      <c r="B52" s="144"/>
      <c r="C52" s="147"/>
      <c r="D52" s="27" t="s">
        <v>93</v>
      </c>
      <c r="E52" s="103"/>
      <c r="F52" s="106" t="s">
        <v>92</v>
      </c>
      <c r="G52" s="105"/>
      <c r="H52" s="70"/>
      <c r="J52" s="137" t="s">
        <v>53</v>
      </c>
    </row>
    <row r="53" spans="2:10" ht="17.149999999999999" customHeight="1" x14ac:dyDescent="0.3">
      <c r="B53" s="145"/>
      <c r="C53" s="148"/>
      <c r="D53" s="25"/>
      <c r="E53" s="103"/>
      <c r="F53" s="107"/>
      <c r="G53" s="104"/>
      <c r="H53" s="71"/>
      <c r="J53" s="137"/>
    </row>
    <row r="54" spans="2:10" ht="36" customHeight="1" x14ac:dyDescent="0.3">
      <c r="B54" s="143">
        <v>-5</v>
      </c>
      <c r="C54" s="146">
        <f>$D$3+(7*B54)</f>
        <v>45668</v>
      </c>
      <c r="D54" s="58" t="s">
        <v>85</v>
      </c>
      <c r="E54" s="62" t="s">
        <v>94</v>
      </c>
      <c r="F54" s="59" t="s">
        <v>92</v>
      </c>
      <c r="G54" s="38"/>
      <c r="H54" s="69" t="s">
        <v>38</v>
      </c>
      <c r="J54" s="30"/>
    </row>
    <row r="55" spans="2:10" ht="17.149999999999999" customHeight="1" x14ac:dyDescent="0.3">
      <c r="B55" s="144"/>
      <c r="C55" s="147"/>
      <c r="D55" s="58" t="s">
        <v>95</v>
      </c>
      <c r="E55" s="63"/>
      <c r="F55" s="59"/>
      <c r="G55" s="41"/>
      <c r="H55" s="70"/>
      <c r="J55" s="30"/>
    </row>
    <row r="56" spans="2:10" ht="17.149999999999999" customHeight="1" x14ac:dyDescent="0.3">
      <c r="B56" s="145"/>
      <c r="C56" s="148"/>
      <c r="D56" s="58"/>
      <c r="E56" s="64"/>
      <c r="F56" s="60"/>
      <c r="G56" s="43"/>
      <c r="H56" s="71"/>
      <c r="J56" s="30"/>
    </row>
    <row r="57" spans="2:10" ht="13" customHeight="1" x14ac:dyDescent="0.3">
      <c r="B57" s="73"/>
      <c r="C57" s="23"/>
      <c r="D57" s="24"/>
      <c r="E57" s="61"/>
      <c r="F57" s="24"/>
      <c r="G57" s="44"/>
      <c r="H57" s="74"/>
      <c r="J57" s="31"/>
    </row>
    <row r="58" spans="2:10" ht="30" customHeight="1" x14ac:dyDescent="0.3">
      <c r="B58" s="143">
        <v>-4</v>
      </c>
      <c r="C58" s="146">
        <f>$D$3+(7*B58)</f>
        <v>45675</v>
      </c>
      <c r="D58" s="27" t="s">
        <v>68</v>
      </c>
      <c r="E58" s="48" t="s">
        <v>96</v>
      </c>
      <c r="F58" s="37" t="s">
        <v>92</v>
      </c>
      <c r="G58" s="38" t="s">
        <v>65</v>
      </c>
      <c r="H58" s="69"/>
      <c r="J58" s="30"/>
    </row>
    <row r="59" spans="2:10" ht="17.149999999999999" customHeight="1" x14ac:dyDescent="0.3">
      <c r="B59" s="144"/>
      <c r="C59" s="147"/>
      <c r="D59" s="27"/>
      <c r="E59" s="49"/>
      <c r="F59" s="40"/>
      <c r="G59" s="41"/>
      <c r="H59" s="70"/>
      <c r="J59" s="30"/>
    </row>
    <row r="60" spans="2:10" ht="17.149999999999999" customHeight="1" x14ac:dyDescent="0.3">
      <c r="B60" s="145"/>
      <c r="C60" s="148"/>
      <c r="D60" s="25"/>
      <c r="E60" s="50"/>
      <c r="F60" s="22"/>
      <c r="G60" s="43"/>
      <c r="H60" s="71"/>
      <c r="J60" s="30"/>
    </row>
    <row r="61" spans="2:10" ht="35.25" customHeight="1" x14ac:dyDescent="0.3">
      <c r="B61" s="143">
        <v>-3</v>
      </c>
      <c r="C61" s="146">
        <f>$D$3+(7*B61)</f>
        <v>45682</v>
      </c>
      <c r="D61" s="26"/>
      <c r="E61" s="48" t="s">
        <v>97</v>
      </c>
      <c r="F61" s="37" t="s">
        <v>92</v>
      </c>
      <c r="G61" s="38"/>
      <c r="H61" s="69"/>
      <c r="J61" s="32" t="s">
        <v>98</v>
      </c>
    </row>
    <row r="62" spans="2:10" ht="17.149999999999999" customHeight="1" x14ac:dyDescent="0.3">
      <c r="B62" s="144"/>
      <c r="C62" s="147"/>
      <c r="D62" s="27"/>
      <c r="E62" s="49"/>
      <c r="F62" s="40"/>
      <c r="G62" s="41"/>
      <c r="H62" s="70"/>
      <c r="J62" s="30"/>
    </row>
    <row r="63" spans="2:10" ht="17.149999999999999" customHeight="1" x14ac:dyDescent="0.3">
      <c r="B63" s="145"/>
      <c r="C63" s="148"/>
      <c r="D63" s="25"/>
      <c r="E63" s="50"/>
      <c r="F63" s="40"/>
      <c r="G63" s="43"/>
      <c r="H63" s="71"/>
      <c r="J63" s="30"/>
    </row>
    <row r="64" spans="2:10" ht="17.149999999999999" customHeight="1" x14ac:dyDescent="0.3">
      <c r="B64" s="143">
        <v>-2</v>
      </c>
      <c r="C64" s="146">
        <f>$D$3+(7*B64)</f>
        <v>45689</v>
      </c>
      <c r="D64" s="27" t="s">
        <v>51</v>
      </c>
      <c r="E64" s="108"/>
      <c r="F64" s="100"/>
      <c r="G64" s="99" t="s">
        <v>76</v>
      </c>
      <c r="H64" s="69"/>
      <c r="J64" s="30"/>
    </row>
    <row r="65" spans="2:10" ht="33.75" customHeight="1" x14ac:dyDescent="0.3">
      <c r="B65" s="144"/>
      <c r="C65" s="147"/>
      <c r="D65" s="27" t="s">
        <v>99</v>
      </c>
      <c r="E65" s="103"/>
      <c r="F65" s="106" t="s">
        <v>92</v>
      </c>
      <c r="G65" s="105"/>
      <c r="H65" s="70"/>
      <c r="J65" s="32" t="s">
        <v>100</v>
      </c>
    </row>
    <row r="66" spans="2:10" ht="17.149999999999999" customHeight="1" x14ac:dyDescent="0.3">
      <c r="B66" s="145"/>
      <c r="C66" s="148"/>
      <c r="D66" s="25"/>
      <c r="E66" s="102"/>
      <c r="F66" s="107"/>
      <c r="G66" s="104"/>
      <c r="H66" s="71"/>
      <c r="J66" s="30"/>
    </row>
    <row r="67" spans="2:10" ht="30" customHeight="1" x14ac:dyDescent="0.3">
      <c r="B67" s="143">
        <v>-1</v>
      </c>
      <c r="C67" s="146">
        <f>$D$3+(7*B67)</f>
        <v>45696</v>
      </c>
      <c r="D67" s="27" t="s">
        <v>101</v>
      </c>
      <c r="E67" s="36"/>
      <c r="F67" s="40" t="s">
        <v>92</v>
      </c>
      <c r="G67" s="38"/>
      <c r="H67" s="69" t="s">
        <v>38</v>
      </c>
      <c r="J67" s="30"/>
    </row>
    <row r="68" spans="2:10" ht="17.149999999999999" customHeight="1" x14ac:dyDescent="0.3">
      <c r="B68" s="144"/>
      <c r="C68" s="147"/>
      <c r="D68" s="27"/>
      <c r="E68" s="39"/>
      <c r="F68" s="40"/>
      <c r="G68" s="41"/>
      <c r="H68" s="70"/>
      <c r="J68" s="30"/>
    </row>
    <row r="69" spans="2:10" ht="17.149999999999999" customHeight="1" x14ac:dyDescent="0.3">
      <c r="B69" s="145"/>
      <c r="C69" s="148"/>
      <c r="D69" s="25"/>
      <c r="E69" s="42"/>
      <c r="F69" s="22"/>
      <c r="G69" s="43"/>
      <c r="H69" s="71"/>
      <c r="J69" s="30"/>
    </row>
    <row r="70" spans="2:10" ht="45" customHeight="1" x14ac:dyDescent="0.3">
      <c r="B70" s="75" t="s">
        <v>102</v>
      </c>
      <c r="C70" s="21">
        <f>D3</f>
        <v>45703</v>
      </c>
      <c r="D70" s="17"/>
      <c r="E70" s="18"/>
      <c r="F70" s="19" t="s">
        <v>103</v>
      </c>
      <c r="G70" s="45" t="s">
        <v>104</v>
      </c>
      <c r="H70" s="76"/>
      <c r="J70" s="32" t="s">
        <v>105</v>
      </c>
    </row>
    <row r="71" spans="2:10" ht="13" customHeight="1" x14ac:dyDescent="0.3">
      <c r="B71" s="73"/>
      <c r="C71" s="23"/>
      <c r="D71" s="24"/>
      <c r="E71" s="24"/>
      <c r="F71" s="24"/>
      <c r="G71" s="44"/>
      <c r="H71" s="74"/>
      <c r="J71" s="31"/>
    </row>
    <row r="72" spans="2:10" ht="17.149999999999999" customHeight="1" x14ac:dyDescent="0.3">
      <c r="B72" s="143">
        <v>1</v>
      </c>
      <c r="C72" s="146">
        <f>$D$3+(7*B72)</f>
        <v>45710</v>
      </c>
      <c r="D72" s="26"/>
      <c r="E72" s="36"/>
      <c r="F72" s="37"/>
      <c r="G72" s="38" t="s">
        <v>65</v>
      </c>
      <c r="H72" s="69" t="s">
        <v>106</v>
      </c>
      <c r="J72" s="30"/>
    </row>
    <row r="73" spans="2:10" ht="17.149999999999999" customHeight="1" x14ac:dyDescent="0.3">
      <c r="B73" s="144"/>
      <c r="C73" s="147"/>
      <c r="D73" s="27"/>
      <c r="E73" s="39"/>
      <c r="F73" s="40"/>
      <c r="G73" s="41"/>
      <c r="H73" s="70"/>
      <c r="J73" s="30"/>
    </row>
    <row r="74" spans="2:10" ht="17.149999999999999" customHeight="1" x14ac:dyDescent="0.3">
      <c r="B74" s="145"/>
      <c r="C74" s="148"/>
      <c r="D74" s="27"/>
      <c r="E74" s="42"/>
      <c r="F74" s="22"/>
      <c r="G74" s="43"/>
      <c r="H74" s="71"/>
      <c r="J74" s="30"/>
    </row>
    <row r="75" spans="2:10" ht="34.5" customHeight="1" x14ac:dyDescent="0.3">
      <c r="B75" s="143">
        <v>2</v>
      </c>
      <c r="C75" s="146">
        <f>$D$3+(7*B75)</f>
        <v>45717</v>
      </c>
      <c r="D75" s="55" t="s">
        <v>51</v>
      </c>
      <c r="E75" s="48" t="s">
        <v>107</v>
      </c>
      <c r="F75" s="37" t="s">
        <v>92</v>
      </c>
      <c r="G75" s="38" t="s">
        <v>76</v>
      </c>
      <c r="H75" s="69" t="s">
        <v>108</v>
      </c>
      <c r="J75" s="32" t="s">
        <v>109</v>
      </c>
    </row>
    <row r="76" spans="2:10" ht="22.5" customHeight="1" x14ac:dyDescent="0.3">
      <c r="B76" s="144"/>
      <c r="C76" s="147"/>
      <c r="D76" s="56"/>
      <c r="E76" s="39"/>
      <c r="F76" s="40"/>
      <c r="G76" s="41"/>
      <c r="H76" s="70"/>
      <c r="J76" s="30"/>
    </row>
    <row r="77" spans="2:10" ht="27" customHeight="1" x14ac:dyDescent="0.3">
      <c r="B77" s="145"/>
      <c r="C77" s="148"/>
      <c r="D77" s="57" t="s">
        <v>99</v>
      </c>
      <c r="E77" s="42"/>
      <c r="F77" s="22"/>
      <c r="G77" s="43"/>
      <c r="H77" s="71" t="s">
        <v>110</v>
      </c>
      <c r="J77" s="30"/>
    </row>
    <row r="78" spans="2:10" ht="29.25" customHeight="1" x14ac:dyDescent="0.3">
      <c r="B78" s="143">
        <v>3</v>
      </c>
      <c r="C78" s="146">
        <f>$D$3+(7*B78)</f>
        <v>45724</v>
      </c>
      <c r="D78" s="27" t="s">
        <v>85</v>
      </c>
      <c r="E78" s="36"/>
      <c r="F78" s="37" t="s">
        <v>92</v>
      </c>
      <c r="G78" s="38" t="s">
        <v>111</v>
      </c>
      <c r="H78" s="77" t="s">
        <v>112</v>
      </c>
      <c r="J78" s="30"/>
    </row>
    <row r="79" spans="2:10" ht="17.149999999999999" customHeight="1" x14ac:dyDescent="0.3">
      <c r="B79" s="144"/>
      <c r="C79" s="147"/>
      <c r="D79" s="27"/>
      <c r="E79" s="39"/>
      <c r="F79" s="40"/>
      <c r="G79" s="41"/>
      <c r="H79" s="70"/>
      <c r="J79" s="30"/>
    </row>
    <row r="80" spans="2:10" ht="17.149999999999999" customHeight="1" x14ac:dyDescent="0.3">
      <c r="B80" s="145"/>
      <c r="C80" s="148"/>
      <c r="D80" s="25"/>
      <c r="E80" s="42"/>
      <c r="F80" s="22"/>
      <c r="G80" s="43"/>
      <c r="H80" s="71"/>
      <c r="J80" s="30"/>
    </row>
    <row r="81" spans="2:10" ht="29.25" customHeight="1" x14ac:dyDescent="0.3">
      <c r="B81" s="143">
        <v>4</v>
      </c>
      <c r="C81" s="146">
        <f>$D$3+(7*B81)</f>
        <v>45731</v>
      </c>
      <c r="D81" s="27" t="s">
        <v>113</v>
      </c>
      <c r="E81" s="36"/>
      <c r="F81" s="37" t="s">
        <v>92</v>
      </c>
      <c r="G81" s="38"/>
      <c r="H81" s="69" t="s">
        <v>38</v>
      </c>
      <c r="J81" s="30"/>
    </row>
    <row r="82" spans="2:10" ht="17.149999999999999" customHeight="1" x14ac:dyDescent="0.3">
      <c r="B82" s="144"/>
      <c r="C82" s="147"/>
      <c r="D82" s="27"/>
      <c r="E82" s="39"/>
      <c r="F82" s="40"/>
      <c r="G82" s="41" t="s">
        <v>114</v>
      </c>
      <c r="H82" s="70"/>
      <c r="J82" s="30"/>
    </row>
    <row r="83" spans="2:10" ht="17.149999999999999" customHeight="1" x14ac:dyDescent="0.3">
      <c r="B83" s="145"/>
      <c r="C83" s="148"/>
      <c r="D83" s="25"/>
      <c r="E83" s="42"/>
      <c r="F83" s="22"/>
      <c r="G83" s="43"/>
      <c r="H83" s="71"/>
      <c r="J83" s="30"/>
    </row>
    <row r="84" spans="2:10" ht="13" customHeight="1" x14ac:dyDescent="0.3">
      <c r="B84" s="73"/>
      <c r="C84" s="23"/>
      <c r="D84" s="24"/>
      <c r="E84" s="24"/>
      <c r="F84" s="24"/>
      <c r="G84" s="44"/>
      <c r="H84" s="74"/>
      <c r="J84" s="31"/>
    </row>
    <row r="85" spans="2:10" ht="17.149999999999999" customHeight="1" x14ac:dyDescent="0.3">
      <c r="B85" s="143">
        <v>5</v>
      </c>
      <c r="C85" s="146">
        <f>$D$3+(7*B85)</f>
        <v>45738</v>
      </c>
      <c r="D85" s="26"/>
      <c r="E85" s="36"/>
      <c r="F85" s="37"/>
      <c r="G85" s="38" t="s">
        <v>111</v>
      </c>
      <c r="H85" s="69" t="s">
        <v>115</v>
      </c>
      <c r="J85" s="30"/>
    </row>
    <row r="86" spans="2:10" ht="17.149999999999999" customHeight="1" x14ac:dyDescent="0.3">
      <c r="B86" s="144"/>
      <c r="C86" s="147"/>
      <c r="D86" s="27"/>
      <c r="E86" s="39"/>
      <c r="F86" s="40"/>
      <c r="G86" s="41"/>
      <c r="H86" s="70"/>
      <c r="J86" s="30"/>
    </row>
    <row r="87" spans="2:10" ht="17.149999999999999" customHeight="1" x14ac:dyDescent="0.3">
      <c r="B87" s="145"/>
      <c r="C87" s="148"/>
      <c r="D87" s="25"/>
      <c r="E87" s="42"/>
      <c r="F87" s="22"/>
      <c r="G87" s="43"/>
      <c r="H87" s="71"/>
      <c r="J87" s="30"/>
    </row>
    <row r="88" spans="2:10" ht="24" customHeight="1" x14ac:dyDescent="0.3">
      <c r="B88" s="143">
        <v>6</v>
      </c>
      <c r="C88" s="146">
        <f>$D$3+(7*B88)</f>
        <v>45745</v>
      </c>
      <c r="D88" s="26"/>
      <c r="E88" s="36"/>
      <c r="F88" s="37"/>
      <c r="G88" s="38" t="s">
        <v>65</v>
      </c>
      <c r="H88" s="70" t="s">
        <v>112</v>
      </c>
      <c r="J88" s="30"/>
    </row>
    <row r="89" spans="2:10" ht="28.5" customHeight="1" x14ac:dyDescent="0.3">
      <c r="B89" s="144"/>
      <c r="C89" s="147"/>
      <c r="D89" s="27"/>
      <c r="E89" s="39"/>
      <c r="F89" s="40"/>
      <c r="G89" s="41"/>
      <c r="H89" s="70"/>
      <c r="J89" s="65" t="s">
        <v>72</v>
      </c>
    </row>
    <row r="90" spans="2:10" ht="17.149999999999999" customHeight="1" x14ac:dyDescent="0.3">
      <c r="B90" s="145"/>
      <c r="C90" s="148"/>
      <c r="D90" s="25"/>
      <c r="E90" s="42"/>
      <c r="F90" s="22"/>
      <c r="G90" s="43"/>
      <c r="H90" s="71"/>
      <c r="J90" s="30"/>
    </row>
    <row r="91" spans="2:10" ht="17.149999999999999" customHeight="1" x14ac:dyDescent="0.3">
      <c r="B91" s="143">
        <v>7</v>
      </c>
      <c r="C91" s="146">
        <f>$D$3+(7*B91)</f>
        <v>45752</v>
      </c>
      <c r="D91" s="27" t="s">
        <v>51</v>
      </c>
      <c r="E91" s="36"/>
      <c r="F91" s="37"/>
      <c r="G91" s="38" t="s">
        <v>111</v>
      </c>
      <c r="H91" s="69" t="s">
        <v>116</v>
      </c>
      <c r="J91" s="30"/>
    </row>
    <row r="92" spans="2:10" ht="25.5" customHeight="1" x14ac:dyDescent="0.3">
      <c r="B92" s="144"/>
      <c r="C92" s="147"/>
      <c r="D92" s="27" t="s">
        <v>99</v>
      </c>
      <c r="E92" s="39"/>
      <c r="F92" s="40" t="s">
        <v>92</v>
      </c>
      <c r="G92" s="41"/>
      <c r="H92" s="70"/>
      <c r="J92" s="30"/>
    </row>
    <row r="93" spans="2:10" ht="17.149999999999999" customHeight="1" x14ac:dyDescent="0.3">
      <c r="B93" s="145"/>
      <c r="C93" s="148"/>
      <c r="D93" s="25"/>
      <c r="E93" s="42"/>
      <c r="F93" s="22"/>
      <c r="G93" s="43"/>
      <c r="H93" s="71"/>
      <c r="J93" s="30"/>
    </row>
    <row r="94" spans="2:10" ht="28.5" customHeight="1" x14ac:dyDescent="0.3">
      <c r="B94" s="143">
        <v>8</v>
      </c>
      <c r="C94" s="146">
        <f>$D$3+(7*B94)</f>
        <v>45759</v>
      </c>
      <c r="D94" s="27" t="s">
        <v>85</v>
      </c>
      <c r="E94" s="36"/>
      <c r="F94" s="37" t="s">
        <v>92</v>
      </c>
      <c r="G94" s="38"/>
      <c r="H94" s="69" t="s">
        <v>38</v>
      </c>
      <c r="J94" s="30"/>
    </row>
    <row r="95" spans="2:10" ht="17.149999999999999" customHeight="1" x14ac:dyDescent="0.3">
      <c r="B95" s="144"/>
      <c r="C95" s="147"/>
      <c r="D95" s="27"/>
      <c r="E95" s="39"/>
      <c r="F95" s="40"/>
      <c r="G95" s="41" t="s">
        <v>114</v>
      </c>
      <c r="H95" s="70"/>
      <c r="J95" s="30"/>
    </row>
    <row r="96" spans="2:10" ht="17.149999999999999" customHeight="1" x14ac:dyDescent="0.3">
      <c r="B96" s="145"/>
      <c r="C96" s="148"/>
      <c r="D96" s="25"/>
      <c r="E96" s="42"/>
      <c r="F96" s="22"/>
      <c r="G96" s="43"/>
      <c r="H96" s="71"/>
      <c r="J96" s="30"/>
    </row>
    <row r="97" spans="2:10" ht="13" customHeight="1" x14ac:dyDescent="0.3">
      <c r="B97" s="73"/>
      <c r="C97" s="23"/>
      <c r="D97" s="24"/>
      <c r="E97" s="24"/>
      <c r="F97" s="24"/>
      <c r="G97" s="44"/>
      <c r="H97" s="74"/>
      <c r="J97" s="31"/>
    </row>
    <row r="98" spans="2:10" ht="17.149999999999999" customHeight="1" x14ac:dyDescent="0.3">
      <c r="B98" s="143">
        <v>9</v>
      </c>
      <c r="C98" s="146">
        <f>$D$3+(7*B98)</f>
        <v>45766</v>
      </c>
      <c r="D98" s="26"/>
      <c r="E98" s="36"/>
      <c r="F98" s="37"/>
      <c r="G98" s="38" t="s">
        <v>111</v>
      </c>
      <c r="H98" s="70" t="s">
        <v>112</v>
      </c>
      <c r="J98" s="30"/>
    </row>
    <row r="99" spans="2:10" ht="17.149999999999999" customHeight="1" x14ac:dyDescent="0.3">
      <c r="B99" s="144"/>
      <c r="C99" s="147"/>
      <c r="D99" s="27"/>
      <c r="E99" s="39"/>
      <c r="F99" s="40"/>
      <c r="G99" s="41"/>
      <c r="H99" s="70"/>
      <c r="J99" s="30"/>
    </row>
    <row r="100" spans="2:10" ht="17.149999999999999" customHeight="1" x14ac:dyDescent="0.3">
      <c r="B100" s="145"/>
      <c r="C100" s="148"/>
      <c r="D100" s="25"/>
      <c r="E100" s="42"/>
      <c r="F100" s="40"/>
      <c r="G100" s="43"/>
      <c r="H100" s="71"/>
      <c r="J100" s="30"/>
    </row>
    <row r="101" spans="2:10" ht="36" customHeight="1" x14ac:dyDescent="0.3">
      <c r="B101" s="143">
        <v>10</v>
      </c>
      <c r="C101" s="146">
        <f>$D$3+(7*B101)</f>
        <v>45773</v>
      </c>
      <c r="D101" s="26"/>
      <c r="E101" s="98"/>
      <c r="F101" s="100"/>
      <c r="G101" s="99" t="s">
        <v>76</v>
      </c>
      <c r="H101" s="70" t="s">
        <v>112</v>
      </c>
      <c r="J101" s="32" t="s">
        <v>98</v>
      </c>
    </row>
    <row r="102" spans="2:10" ht="17.149999999999999" customHeight="1" x14ac:dyDescent="0.3">
      <c r="B102" s="144"/>
      <c r="C102" s="147"/>
      <c r="D102" s="27"/>
      <c r="E102" s="103"/>
      <c r="F102" s="106"/>
      <c r="G102" s="105"/>
      <c r="H102" s="70"/>
      <c r="J102" s="30"/>
    </row>
    <row r="103" spans="2:10" ht="17.149999999999999" customHeight="1" x14ac:dyDescent="0.3">
      <c r="B103" s="145"/>
      <c r="C103" s="148"/>
      <c r="D103" s="25"/>
      <c r="E103" s="102"/>
      <c r="F103" s="107"/>
      <c r="G103" s="104"/>
      <c r="H103" s="71"/>
      <c r="J103" s="30"/>
    </row>
    <row r="104" spans="2:10" ht="17.149999999999999" customHeight="1" x14ac:dyDescent="0.3">
      <c r="B104" s="143">
        <v>11</v>
      </c>
      <c r="C104" s="146">
        <f>$D$3+(7*B104)</f>
        <v>45780</v>
      </c>
      <c r="D104" s="27" t="s">
        <v>51</v>
      </c>
      <c r="E104" s="98"/>
      <c r="F104" s="106"/>
      <c r="G104" s="99" t="s">
        <v>111</v>
      </c>
      <c r="H104" s="69" t="s">
        <v>116</v>
      </c>
      <c r="J104" s="139" t="s">
        <v>67</v>
      </c>
    </row>
    <row r="105" spans="2:10" ht="26.25" customHeight="1" x14ac:dyDescent="0.3">
      <c r="B105" s="144"/>
      <c r="C105" s="147"/>
      <c r="D105" s="27" t="s">
        <v>99</v>
      </c>
      <c r="E105" s="103"/>
      <c r="F105" s="106" t="s">
        <v>92</v>
      </c>
      <c r="G105" s="105"/>
      <c r="H105" s="70"/>
      <c r="J105" s="139"/>
    </row>
    <row r="106" spans="2:10" ht="17.149999999999999" customHeight="1" x14ac:dyDescent="0.3">
      <c r="B106" s="145"/>
      <c r="C106" s="148"/>
      <c r="D106" s="25"/>
      <c r="E106" s="102"/>
      <c r="F106" s="107"/>
      <c r="G106" s="104"/>
      <c r="H106" s="71"/>
      <c r="J106" s="30"/>
    </row>
    <row r="107" spans="2:10" ht="30" customHeight="1" x14ac:dyDescent="0.3">
      <c r="B107" s="143">
        <v>12</v>
      </c>
      <c r="C107" s="146">
        <f>$D$3+(7*B107)</f>
        <v>45787</v>
      </c>
      <c r="D107" s="27" t="s">
        <v>85</v>
      </c>
      <c r="E107" s="36"/>
      <c r="F107" s="40" t="s">
        <v>92</v>
      </c>
      <c r="G107" s="38" t="s">
        <v>114</v>
      </c>
      <c r="H107" s="69" t="s">
        <v>38</v>
      </c>
      <c r="J107" s="30"/>
    </row>
    <row r="108" spans="2:10" ht="17.149999999999999" customHeight="1" x14ac:dyDescent="0.3">
      <c r="B108" s="144"/>
      <c r="C108" s="147"/>
      <c r="D108" s="27"/>
      <c r="E108" s="39"/>
      <c r="F108" s="40"/>
      <c r="G108" s="41"/>
      <c r="H108" s="70"/>
      <c r="J108" s="30"/>
    </row>
    <row r="109" spans="2:10" ht="17.149999999999999" customHeight="1" x14ac:dyDescent="0.3">
      <c r="B109" s="145"/>
      <c r="C109" s="148"/>
      <c r="D109" s="25"/>
      <c r="E109" s="42"/>
      <c r="F109" s="22"/>
      <c r="G109" s="43"/>
      <c r="H109" s="71"/>
      <c r="J109" s="30"/>
    </row>
    <row r="110" spans="2:10" ht="13" customHeight="1" x14ac:dyDescent="0.3">
      <c r="B110" s="73"/>
      <c r="C110" s="23"/>
      <c r="D110" s="24"/>
      <c r="E110" s="24"/>
      <c r="F110" s="101"/>
      <c r="G110" s="44"/>
      <c r="H110" s="74"/>
      <c r="J110" s="31"/>
    </row>
    <row r="111" spans="2:10" ht="29.25" customHeight="1" x14ac:dyDescent="0.3">
      <c r="B111" s="143">
        <v>13</v>
      </c>
      <c r="C111" s="146">
        <f>$D$3+(7*B111)</f>
        <v>45794</v>
      </c>
      <c r="D111" s="26" t="s">
        <v>117</v>
      </c>
      <c r="E111" s="98"/>
      <c r="F111" s="100"/>
      <c r="G111" s="99" t="s">
        <v>111</v>
      </c>
      <c r="H111" s="69" t="s">
        <v>115</v>
      </c>
      <c r="J111" s="30"/>
    </row>
    <row r="112" spans="2:10" ht="34.5" customHeight="1" x14ac:dyDescent="0.3">
      <c r="B112" s="144"/>
      <c r="C112" s="147"/>
      <c r="D112" s="27" t="s">
        <v>68</v>
      </c>
      <c r="E112" s="39"/>
      <c r="F112" s="40" t="s">
        <v>92</v>
      </c>
      <c r="G112" s="41"/>
      <c r="H112" s="70"/>
      <c r="J112" s="32" t="s">
        <v>100</v>
      </c>
    </row>
    <row r="113" spans="2:10" ht="17.149999999999999" customHeight="1" x14ac:dyDescent="0.3">
      <c r="B113" s="145"/>
      <c r="C113" s="148"/>
      <c r="D113" s="25"/>
      <c r="E113" s="42"/>
      <c r="F113" s="22"/>
      <c r="G113" s="41"/>
      <c r="H113" s="71"/>
      <c r="J113" s="30"/>
    </row>
    <row r="114" spans="2:10" ht="38.25" customHeight="1" x14ac:dyDescent="0.3">
      <c r="B114" s="143">
        <v>14</v>
      </c>
      <c r="C114" s="146">
        <f>$D$3+(7*B114)</f>
        <v>45801</v>
      </c>
      <c r="D114" s="26"/>
      <c r="E114" s="36"/>
      <c r="F114" s="37"/>
      <c r="G114" s="51" t="s">
        <v>76</v>
      </c>
      <c r="H114" s="70" t="s">
        <v>112</v>
      </c>
      <c r="J114" s="30"/>
    </row>
    <row r="115" spans="2:10" ht="17.149999999999999" customHeight="1" x14ac:dyDescent="0.3">
      <c r="B115" s="144"/>
      <c r="C115" s="147"/>
      <c r="D115" s="27"/>
      <c r="E115" s="39"/>
      <c r="F115" s="40"/>
      <c r="G115" s="52"/>
      <c r="H115" s="70"/>
      <c r="J115" s="30"/>
    </row>
    <row r="116" spans="2:10" ht="17.149999999999999" customHeight="1" x14ac:dyDescent="0.3">
      <c r="B116" s="145"/>
      <c r="C116" s="148"/>
      <c r="D116" s="25"/>
      <c r="E116" s="42"/>
      <c r="F116" s="22"/>
      <c r="G116" s="53"/>
      <c r="H116" s="71"/>
      <c r="J116" s="30"/>
    </row>
    <row r="117" spans="2:10" ht="17.149999999999999" customHeight="1" x14ac:dyDescent="0.3">
      <c r="B117" s="143">
        <v>15</v>
      </c>
      <c r="C117" s="146">
        <f>$D$3+(7*B117)</f>
        <v>45808</v>
      </c>
      <c r="D117" s="26"/>
      <c r="E117" s="36"/>
      <c r="F117" s="37"/>
      <c r="G117" s="41" t="s">
        <v>111</v>
      </c>
      <c r="H117" s="69" t="s">
        <v>116</v>
      </c>
      <c r="J117" s="30"/>
    </row>
    <row r="118" spans="2:10" ht="17.149999999999999" customHeight="1" x14ac:dyDescent="0.3">
      <c r="B118" s="144"/>
      <c r="C118" s="147"/>
      <c r="D118" s="27"/>
      <c r="E118" s="39"/>
      <c r="F118" s="40"/>
      <c r="G118" s="41"/>
      <c r="H118" s="70"/>
      <c r="J118" s="30"/>
    </row>
    <row r="119" spans="2:10" ht="17.149999999999999" customHeight="1" x14ac:dyDescent="0.3">
      <c r="B119" s="145"/>
      <c r="C119" s="148"/>
      <c r="D119" s="25"/>
      <c r="E119" s="42"/>
      <c r="F119" s="40"/>
      <c r="G119" s="43"/>
      <c r="H119" s="71"/>
      <c r="J119" s="30"/>
    </row>
    <row r="120" spans="2:10" ht="27.75" customHeight="1" x14ac:dyDescent="0.3">
      <c r="B120" s="143">
        <v>16</v>
      </c>
      <c r="C120" s="146">
        <f>$D$3+(7*B120)</f>
        <v>45815</v>
      </c>
      <c r="D120" s="27" t="s">
        <v>51</v>
      </c>
      <c r="E120" s="98"/>
      <c r="F120" s="100"/>
      <c r="G120" s="99" t="s">
        <v>76</v>
      </c>
      <c r="H120" s="69" t="s">
        <v>38</v>
      </c>
      <c r="J120" s="30"/>
    </row>
    <row r="121" spans="2:10" ht="29.25" customHeight="1" x14ac:dyDescent="0.3">
      <c r="B121" s="144"/>
      <c r="C121" s="147"/>
      <c r="D121" s="27" t="s">
        <v>99</v>
      </c>
      <c r="E121" s="39"/>
      <c r="F121" s="40" t="s">
        <v>92</v>
      </c>
      <c r="G121" s="41" t="s">
        <v>114</v>
      </c>
      <c r="H121" s="70"/>
      <c r="J121" s="30"/>
    </row>
    <row r="122" spans="2:10" ht="17.149999999999999" customHeight="1" x14ac:dyDescent="0.3">
      <c r="B122" s="149"/>
      <c r="C122" s="150"/>
      <c r="D122" s="78"/>
      <c r="E122" s="79"/>
      <c r="F122" s="80"/>
      <c r="G122" s="81"/>
      <c r="H122" s="82"/>
      <c r="J122" s="33"/>
    </row>
    <row r="123" spans="2:10" x14ac:dyDescent="0.3">
      <c r="H123" s="67"/>
    </row>
    <row r="124" spans="2:10" x14ac:dyDescent="0.3">
      <c r="H124" s="67"/>
    </row>
    <row r="125" spans="2:10" x14ac:dyDescent="0.3">
      <c r="H125" s="67"/>
    </row>
    <row r="126" spans="2:10" x14ac:dyDescent="0.3">
      <c r="H126" s="67"/>
    </row>
    <row r="127" spans="2:10" x14ac:dyDescent="0.3">
      <c r="H127" s="67"/>
    </row>
  </sheetData>
  <mergeCells count="79">
    <mergeCell ref="B3:C3"/>
    <mergeCell ref="B19:B21"/>
    <mergeCell ref="C19:C21"/>
    <mergeCell ref="B22:B24"/>
    <mergeCell ref="C22:C24"/>
    <mergeCell ref="B8:C18"/>
    <mergeCell ref="B32:B34"/>
    <mergeCell ref="C32:C34"/>
    <mergeCell ref="B38:B40"/>
    <mergeCell ref="C38:C40"/>
    <mergeCell ref="B25:B27"/>
    <mergeCell ref="C25:C27"/>
    <mergeCell ref="B28:B30"/>
    <mergeCell ref="C28:C30"/>
    <mergeCell ref="B41:B43"/>
    <mergeCell ref="C41:C43"/>
    <mergeCell ref="B45:B47"/>
    <mergeCell ref="C45:C47"/>
    <mergeCell ref="B35:B37"/>
    <mergeCell ref="C35:C37"/>
    <mergeCell ref="B48:B50"/>
    <mergeCell ref="C48:C50"/>
    <mergeCell ref="B51:B53"/>
    <mergeCell ref="C51:C53"/>
    <mergeCell ref="B54:B56"/>
    <mergeCell ref="C54:C56"/>
    <mergeCell ref="B58:B60"/>
    <mergeCell ref="C58:C60"/>
    <mergeCell ref="B61:B63"/>
    <mergeCell ref="C61:C63"/>
    <mergeCell ref="B64:B66"/>
    <mergeCell ref="C64:C66"/>
    <mergeCell ref="B85:B87"/>
    <mergeCell ref="C85:C87"/>
    <mergeCell ref="B67:B69"/>
    <mergeCell ref="C67:C69"/>
    <mergeCell ref="B72:B74"/>
    <mergeCell ref="C72:C74"/>
    <mergeCell ref="B75:B77"/>
    <mergeCell ref="C75:C77"/>
    <mergeCell ref="B120:B122"/>
    <mergeCell ref="C120:C122"/>
    <mergeCell ref="J19:J21"/>
    <mergeCell ref="J23:J24"/>
    <mergeCell ref="B107:B109"/>
    <mergeCell ref="C107:C109"/>
    <mergeCell ref="B111:B113"/>
    <mergeCell ref="C111:C113"/>
    <mergeCell ref="B114:B116"/>
    <mergeCell ref="C114:C116"/>
    <mergeCell ref="B98:B100"/>
    <mergeCell ref="C98:C100"/>
    <mergeCell ref="B101:B103"/>
    <mergeCell ref="C101:C103"/>
    <mergeCell ref="B104:B106"/>
    <mergeCell ref="C104:C106"/>
    <mergeCell ref="J52:J53"/>
    <mergeCell ref="J32:J33"/>
    <mergeCell ref="J104:J105"/>
    <mergeCell ref="D5:H5"/>
    <mergeCell ref="B117:B119"/>
    <mergeCell ref="C117:C119"/>
    <mergeCell ref="B88:B90"/>
    <mergeCell ref="C88:C90"/>
    <mergeCell ref="B91:B93"/>
    <mergeCell ref="C91:C93"/>
    <mergeCell ref="B94:B96"/>
    <mergeCell ref="C94:C96"/>
    <mergeCell ref="B78:B80"/>
    <mergeCell ref="C78:C80"/>
    <mergeCell ref="B81:B83"/>
    <mergeCell ref="C81:C83"/>
    <mergeCell ref="G6:G7"/>
    <mergeCell ref="H6:H7"/>
    <mergeCell ref="J6:J7"/>
    <mergeCell ref="E6:E7"/>
    <mergeCell ref="B6:B7"/>
    <mergeCell ref="C6:C7"/>
    <mergeCell ref="D6:D7"/>
  </mergeCells>
  <hyperlinks>
    <hyperlink ref="J70" r:id="rId1" xr:uid="{8BE4469E-167B-48B5-AB3C-FE3816D9E3B3}"/>
    <hyperlink ref="J23:J24" r:id="rId2" display="Share your sense of urgency frequently!" xr:uid="{7D378B14-A55A-4B48-A5FB-F1E7C7F08D60}"/>
    <hyperlink ref="J19:J21" r:id="rId3" display="Voice of the Customer: Sample questions for executive stakeholders" xr:uid="{3793A27B-59B6-49A8-A4B9-2B05ABC86D97}"/>
    <hyperlink ref="J28" r:id="rId4" location="ft-bargaining-interests-1" xr:uid="{48AA0CFC-14CA-4074-9348-F023E28F11C5}"/>
    <hyperlink ref="J52:J53" r:id="rId5" display="Share your sense of urgency frequently!" xr:uid="{4F5885D1-6B9A-4F35-B492-F2CB6CA5C97D}"/>
    <hyperlink ref="J32:J33" r:id="rId6" location="ac-diffusion-of-innovation-2" display="How are you communicating along the Diffusion of Innovation curve?" xr:uid="{BE77AE79-63D6-4987-98D1-D526568A120E}"/>
    <hyperlink ref="J65" r:id="rId7" location="ft-diffuse-emotions-2" xr:uid="{E040C977-2615-443F-BBFD-5FC3CC99AC5D}"/>
    <hyperlink ref="J75" r:id="rId8" location="ft-principles-of-motivation-2" xr:uid="{0DDD2F91-268A-4CA7-8292-E0C863FA9657}"/>
    <hyperlink ref="J61" r:id="rId9" location="ft-power-influence-0" xr:uid="{C12371E6-1529-430E-AEFD-774C136C2BD5}"/>
    <hyperlink ref="J45" r:id="rId10" location="ft-cultivating-culture-wellness-1" xr:uid="{BF84C280-BAA7-49A2-B8C3-D065A207A66B}"/>
    <hyperlink ref="J38" r:id="rId11" location="ft-stakeholder-map-1" xr:uid="{ECB667F8-151F-49E3-899B-D3653F7C089D}"/>
    <hyperlink ref="J41" r:id="rId12" location="ft-guiding-coalition-3" xr:uid="{1998C332-ED76-4606-829F-41CAC316A568}"/>
    <hyperlink ref="J101" r:id="rId13" location="ft-power-influence-0" xr:uid="{AAC418D4-E366-4F67-9DEB-4FDF540FB761}"/>
    <hyperlink ref="J112" r:id="rId14" location="ft-diffuse-emotions-2" xr:uid="{117CF624-A16F-4100-B2B2-D6F272E6100D}"/>
    <hyperlink ref="J104:J105" r:id="rId15" location="ac-diffusion-of-innovation-2" display="How are you communicating along the Diffusion of Innovation curve?" xr:uid="{10F06BAA-D705-4381-8406-597BA22CC9D1}"/>
    <hyperlink ref="J35" r:id="rId16" location="ft-overcoming-resistance-0" display="Encountering resistance? Think SCARF!" xr:uid="{352D91FA-433F-41D1-8EDD-5A1EE09F20EE}"/>
    <hyperlink ref="J48" r:id="rId17" location="ft-overcoming-resistance-0" display="Encountering resistance? Think SCARF!" xr:uid="{6E04B50D-5891-4C83-924E-7217304D02EE}"/>
    <hyperlink ref="J89" r:id="rId18" location="ft-overcoming-resistance-0" display="Encountering resistance? Think SCARF!" xr:uid="{7668784A-61A4-4FB1-A9F6-9FB2ABE56A18}"/>
    <hyperlink ref="E6" r:id="rId19" xr:uid="{EA1D7B01-934F-49A4-819C-0843098F5E8A}"/>
    <hyperlink ref="D6" r:id="rId20" xr:uid="{99661F3A-2DA4-440F-BA01-2646ED7EC782}"/>
    <hyperlink ref="G6" r:id="rId21" xr:uid="{3EFE5700-F90D-4E61-9EE5-D416035BE5FC}"/>
    <hyperlink ref="H6" r:id="rId22" xr:uid="{1DDA58BB-915D-4D09-B280-487BDAD821AF}"/>
    <hyperlink ref="F6" r:id="rId23" xr:uid="{78859D6B-15CE-46BD-9FF3-FCFDEF373F33}"/>
    <hyperlink ref="F7" r:id="rId24" xr:uid="{5BF235C4-ECC5-48D3-BC92-8CF5B642CA6F}"/>
  </hyperlinks>
  <pageMargins left="0.7" right="0.7" top="0.75" bottom="0.75" header="0.3" footer="0.3"/>
  <pageSetup orientation="portrait" horizontalDpi="1200" verticalDpi="1200" r:id="rId25"/>
  <ignoredErrors>
    <ignoredError sqref="C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C84C-636E-48CB-B8A1-F3DCCDD1C9A1}">
  <dimension ref="B1:E36"/>
  <sheetViews>
    <sheetView workbookViewId="0">
      <selection activeCell="A2" sqref="A2"/>
    </sheetView>
  </sheetViews>
  <sheetFormatPr defaultRowHeight="25" customHeight="1" x14ac:dyDescent="0.3"/>
  <cols>
    <col min="1" max="1" width="8.6640625" style="113"/>
    <col min="2" max="2" width="17.5" style="113" customWidth="1"/>
    <col min="3" max="16384" width="8.6640625" style="113"/>
  </cols>
  <sheetData>
    <row r="1" spans="2:5" ht="37" customHeight="1" x14ac:dyDescent="0.3"/>
    <row r="2" spans="2:5" ht="48" customHeight="1" x14ac:dyDescent="0.3">
      <c r="B2" s="114"/>
    </row>
    <row r="3" spans="2:5" s="1" customFormat="1" ht="18.649999999999999" customHeight="1" x14ac:dyDescent="0.4">
      <c r="B3" s="115" t="s">
        <v>118</v>
      </c>
      <c r="C3" s="34"/>
      <c r="D3" s="34"/>
      <c r="E3" s="34"/>
    </row>
    <row r="4" spans="2:5" ht="25" customHeight="1" x14ac:dyDescent="0.3">
      <c r="B4" s="116"/>
    </row>
    <row r="5" spans="2:5" ht="25" customHeight="1" x14ac:dyDescent="0.3">
      <c r="B5" s="117"/>
    </row>
    <row r="6" spans="2:5" ht="25" customHeight="1" x14ac:dyDescent="0.3">
      <c r="B6" s="117"/>
    </row>
    <row r="7" spans="2:5" ht="25" customHeight="1" x14ac:dyDescent="0.3">
      <c r="B7" s="117"/>
    </row>
    <row r="8" spans="2:5" ht="25" customHeight="1" x14ac:dyDescent="0.3">
      <c r="B8" s="117"/>
    </row>
    <row r="9" spans="2:5" ht="25" customHeight="1" x14ac:dyDescent="0.3">
      <c r="B9" s="117"/>
    </row>
    <row r="10" spans="2:5" ht="25" customHeight="1" x14ac:dyDescent="0.3">
      <c r="B10" s="117"/>
    </row>
    <row r="11" spans="2:5" ht="25" customHeight="1" x14ac:dyDescent="0.3">
      <c r="B11" s="117"/>
    </row>
    <row r="12" spans="2:5" ht="25" customHeight="1" x14ac:dyDescent="0.3">
      <c r="B12" s="117"/>
    </row>
    <row r="13" spans="2:5" ht="25" customHeight="1" x14ac:dyDescent="0.3">
      <c r="B13" s="118"/>
    </row>
    <row r="14" spans="2:5" ht="25" customHeight="1" x14ac:dyDescent="0.3">
      <c r="B14" s="119"/>
    </row>
    <row r="15" spans="2:5" ht="25" customHeight="1" x14ac:dyDescent="0.3">
      <c r="B15" s="117"/>
    </row>
    <row r="16" spans="2:5" ht="25" customHeight="1" x14ac:dyDescent="0.3">
      <c r="B16" s="117"/>
    </row>
    <row r="17" spans="2:2" ht="25" customHeight="1" x14ac:dyDescent="0.3">
      <c r="B17" s="117"/>
    </row>
    <row r="18" spans="2:2" ht="25" customHeight="1" x14ac:dyDescent="0.3">
      <c r="B18" s="117"/>
    </row>
    <row r="19" spans="2:2" ht="25" customHeight="1" x14ac:dyDescent="0.3">
      <c r="B19" s="117"/>
    </row>
    <row r="20" spans="2:2" ht="25" customHeight="1" x14ac:dyDescent="0.3">
      <c r="B20" s="117"/>
    </row>
    <row r="21" spans="2:2" ht="25" customHeight="1" x14ac:dyDescent="0.3">
      <c r="B21" s="117"/>
    </row>
    <row r="22" spans="2:2" ht="25" customHeight="1" x14ac:dyDescent="0.3">
      <c r="B22" s="117"/>
    </row>
    <row r="23" spans="2:2" ht="25" customHeight="1" x14ac:dyDescent="0.3">
      <c r="B23" s="117"/>
    </row>
    <row r="24" spans="2:2" ht="25" customHeight="1" x14ac:dyDescent="0.3">
      <c r="B24" s="117"/>
    </row>
    <row r="25" spans="2:2" ht="25" customHeight="1" x14ac:dyDescent="0.3">
      <c r="B25" s="119"/>
    </row>
    <row r="26" spans="2:2" ht="25" customHeight="1" x14ac:dyDescent="0.3">
      <c r="B26" s="117"/>
    </row>
    <row r="27" spans="2:2" ht="25" customHeight="1" x14ac:dyDescent="0.3">
      <c r="B27" s="117"/>
    </row>
    <row r="28" spans="2:2" ht="25" customHeight="1" x14ac:dyDescent="0.3">
      <c r="B28" s="117"/>
    </row>
    <row r="29" spans="2:2" ht="25" customHeight="1" x14ac:dyDescent="0.3">
      <c r="B29" s="117"/>
    </row>
    <row r="30" spans="2:2" ht="25" customHeight="1" x14ac:dyDescent="0.3">
      <c r="B30" s="117"/>
    </row>
    <row r="31" spans="2:2" ht="25" customHeight="1" x14ac:dyDescent="0.3">
      <c r="B31" s="117"/>
    </row>
    <row r="32" spans="2:2" ht="25" customHeight="1" x14ac:dyDescent="0.3">
      <c r="B32" s="117"/>
    </row>
    <row r="33" spans="2:2" ht="25" customHeight="1" x14ac:dyDescent="0.3">
      <c r="B33" s="117"/>
    </row>
    <row r="34" spans="2:2" ht="25" customHeight="1" x14ac:dyDescent="0.3">
      <c r="B34" s="117"/>
    </row>
    <row r="35" spans="2:2" ht="25" customHeight="1" x14ac:dyDescent="0.3">
      <c r="B35" s="117"/>
    </row>
    <row r="36" spans="2:2" ht="25" customHeight="1" x14ac:dyDescent="0.3">
      <c r="B36" s="1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D885-C4EF-4D30-98D6-54FE7065A7E6}">
  <dimension ref="B1:F38"/>
  <sheetViews>
    <sheetView zoomScaleNormal="100" workbookViewId="0">
      <selection activeCell="H9" sqref="H9"/>
    </sheetView>
  </sheetViews>
  <sheetFormatPr defaultColWidth="8.58203125" defaultRowHeight="14" x14ac:dyDescent="0.3"/>
  <cols>
    <col min="1" max="1" width="4" style="1" customWidth="1"/>
    <col min="2" max="2" width="18.33203125" style="1" customWidth="1"/>
    <col min="3" max="5" width="13.58203125" style="1" customWidth="1"/>
    <col min="6" max="6" width="16.5" style="1" customWidth="1"/>
    <col min="7" max="16384" width="8.58203125" style="1"/>
  </cols>
  <sheetData>
    <row r="1" spans="2:6" ht="76" customHeight="1" x14ac:dyDescent="0.3">
      <c r="B1" s="120"/>
    </row>
    <row r="2" spans="2:6" ht="11.15" customHeight="1" x14ac:dyDescent="0.3">
      <c r="B2" s="120"/>
    </row>
    <row r="3" spans="2:6" ht="18.649999999999999" customHeight="1" x14ac:dyDescent="0.4">
      <c r="B3" s="115" t="s">
        <v>118</v>
      </c>
      <c r="C3" s="34"/>
      <c r="D3" s="34"/>
      <c r="E3" s="34"/>
    </row>
    <row r="4" spans="2:6" ht="11.5" customHeight="1" thickBot="1" x14ac:dyDescent="0.35"/>
    <row r="5" spans="2:6" s="2" customFormat="1" ht="21" customHeight="1" x14ac:dyDescent="0.3">
      <c r="B5" s="168" t="s">
        <v>119</v>
      </c>
      <c r="C5" s="169"/>
      <c r="D5" s="169"/>
      <c r="E5" s="169"/>
      <c r="F5" s="170"/>
    </row>
    <row r="6" spans="2:6" s="2" customFormat="1" ht="21" customHeight="1" x14ac:dyDescent="0.3">
      <c r="B6" s="111"/>
      <c r="C6" s="4" t="s">
        <v>120</v>
      </c>
      <c r="D6" s="4" t="s">
        <v>121</v>
      </c>
      <c r="E6" s="4" t="s">
        <v>122</v>
      </c>
      <c r="F6" s="5" t="s">
        <v>123</v>
      </c>
    </row>
    <row r="7" spans="2:6" s="2" customFormat="1" ht="21" customHeight="1" x14ac:dyDescent="0.3">
      <c r="B7" s="111" t="s">
        <v>124</v>
      </c>
      <c r="C7" s="6"/>
      <c r="D7" s="7"/>
      <c r="E7" s="8"/>
      <c r="F7" s="9"/>
    </row>
    <row r="8" spans="2:6" s="2" customFormat="1" ht="21" customHeight="1" x14ac:dyDescent="0.3">
      <c r="B8" s="111" t="s">
        <v>125</v>
      </c>
      <c r="C8" s="6"/>
      <c r="D8" s="7"/>
      <c r="E8" s="7"/>
      <c r="F8" s="9"/>
    </row>
    <row r="9" spans="2:6" s="2" customFormat="1" ht="21" customHeight="1" x14ac:dyDescent="0.3">
      <c r="B9" s="111" t="s">
        <v>126</v>
      </c>
      <c r="C9" s="6"/>
      <c r="D9" s="7"/>
      <c r="E9" s="7"/>
      <c r="F9" s="9"/>
    </row>
    <row r="10" spans="2:6" s="2" customFormat="1" ht="21" customHeight="1" x14ac:dyDescent="0.3">
      <c r="B10" s="111" t="s">
        <v>127</v>
      </c>
      <c r="C10" s="6"/>
      <c r="D10" s="7"/>
      <c r="E10" s="8"/>
      <c r="F10" s="9"/>
    </row>
    <row r="11" spans="2:6" s="2" customFormat="1" ht="21" customHeight="1" thickBot="1" x14ac:dyDescent="0.35">
      <c r="B11" s="112" t="s">
        <v>128</v>
      </c>
      <c r="C11" s="10"/>
      <c r="D11" s="11"/>
      <c r="E11" s="11"/>
      <c r="F11" s="12"/>
    </row>
    <row r="12" spans="2:6" ht="21" customHeight="1" thickBot="1" x14ac:dyDescent="0.35"/>
    <row r="13" spans="2:6" s="2" customFormat="1" ht="21" customHeight="1" x14ac:dyDescent="0.3">
      <c r="B13" s="171" t="s">
        <v>129</v>
      </c>
      <c r="C13" s="172"/>
      <c r="D13" s="172"/>
      <c r="E13" s="173"/>
    </row>
    <row r="14" spans="2:6" s="2" customFormat="1" ht="21" customHeight="1" x14ac:dyDescent="0.3">
      <c r="B14" s="174" t="s">
        <v>130</v>
      </c>
      <c r="C14" s="175"/>
      <c r="D14" s="175"/>
      <c r="E14" s="13">
        <v>0.23</v>
      </c>
      <c r="F14" s="35" t="s">
        <v>131</v>
      </c>
    </row>
    <row r="15" spans="2:6" s="2" customFormat="1" ht="21" customHeight="1" x14ac:dyDescent="0.3">
      <c r="B15" s="174" t="s">
        <v>132</v>
      </c>
      <c r="C15" s="175"/>
      <c r="D15" s="175"/>
      <c r="E15" s="14">
        <v>2000</v>
      </c>
    </row>
    <row r="16" spans="2:6" s="2" customFormat="1" ht="21" customHeight="1" thickBot="1" x14ac:dyDescent="0.35">
      <c r="B16" s="176" t="s">
        <v>133</v>
      </c>
      <c r="C16" s="177"/>
      <c r="D16" s="177"/>
      <c r="E16" s="15">
        <v>15000</v>
      </c>
    </row>
    <row r="17" spans="2:6" s="2" customFormat="1" ht="12.5" customHeight="1" x14ac:dyDescent="0.3">
      <c r="E17" s="16"/>
    </row>
    <row r="18" spans="2:6" ht="46" customHeight="1" thickBot="1" x14ac:dyDescent="0.35">
      <c r="F18" s="121" t="s">
        <v>134</v>
      </c>
    </row>
    <row r="19" spans="2:6" ht="23.5" customHeight="1" x14ac:dyDescent="0.3">
      <c r="B19" s="178" t="s">
        <v>135</v>
      </c>
      <c r="C19" s="179"/>
      <c r="D19" s="179"/>
      <c r="E19" s="179"/>
      <c r="F19" s="180"/>
    </row>
    <row r="20" spans="2:6" ht="34.5" customHeight="1" x14ac:dyDescent="0.3">
      <c r="B20" s="158" t="s">
        <v>136</v>
      </c>
      <c r="C20" s="159"/>
      <c r="D20" s="159"/>
      <c r="E20" s="159"/>
      <c r="F20" s="160">
        <f>(F9-F7)*C9*E14</f>
        <v>0</v>
      </c>
    </row>
    <row r="21" spans="2:6" ht="40" customHeight="1" x14ac:dyDescent="0.3">
      <c r="B21" s="162" t="s">
        <v>137</v>
      </c>
      <c r="C21" s="163"/>
      <c r="D21" s="163"/>
      <c r="E21" s="163"/>
      <c r="F21" s="161"/>
    </row>
    <row r="22" spans="2:6" ht="31.5" customHeight="1" x14ac:dyDescent="0.3">
      <c r="B22" s="158" t="s">
        <v>138</v>
      </c>
      <c r="C22" s="159"/>
      <c r="D22" s="159"/>
      <c r="E22" s="159"/>
      <c r="F22" s="160">
        <f>(F10-F7)*C10*E14</f>
        <v>0</v>
      </c>
    </row>
    <row r="23" spans="2:6" ht="38.5" customHeight="1" x14ac:dyDescent="0.3">
      <c r="B23" s="162" t="s">
        <v>139</v>
      </c>
      <c r="C23" s="163"/>
      <c r="D23" s="163"/>
      <c r="E23" s="163"/>
      <c r="F23" s="161"/>
    </row>
    <row r="24" spans="2:6" ht="30" customHeight="1" x14ac:dyDescent="0.3">
      <c r="B24" s="158" t="s">
        <v>140</v>
      </c>
      <c r="C24" s="159"/>
      <c r="D24" s="159"/>
      <c r="E24" s="159"/>
      <c r="F24" s="160">
        <f>(F11-F7)*C11*E14</f>
        <v>0</v>
      </c>
    </row>
    <row r="25" spans="2:6" ht="45" customHeight="1" x14ac:dyDescent="0.3">
      <c r="B25" s="162" t="s">
        <v>141</v>
      </c>
      <c r="C25" s="163"/>
      <c r="D25" s="163"/>
      <c r="E25" s="163"/>
      <c r="F25" s="161"/>
    </row>
    <row r="26" spans="2:6" ht="30" customHeight="1" x14ac:dyDescent="0.3">
      <c r="B26" s="158" t="s">
        <v>142</v>
      </c>
      <c r="C26" s="159"/>
      <c r="D26" s="159"/>
      <c r="E26" s="159"/>
      <c r="F26" s="160" t="e">
        <f>((((D9-D7)*C9*E14)+((D10-D7)*C10*E14)+((D11-D7)*C11*E14))/D7)*E16</f>
        <v>#DIV/0!</v>
      </c>
    </row>
    <row r="27" spans="2:6" ht="80.150000000000006" customHeight="1" x14ac:dyDescent="0.3">
      <c r="B27" s="162" t="s">
        <v>143</v>
      </c>
      <c r="C27" s="163"/>
      <c r="D27" s="163"/>
      <c r="E27" s="163"/>
      <c r="F27" s="161"/>
    </row>
    <row r="28" spans="2:6" ht="30" customHeight="1" x14ac:dyDescent="0.3">
      <c r="B28" s="158" t="s">
        <v>144</v>
      </c>
      <c r="C28" s="159"/>
      <c r="D28" s="159"/>
      <c r="E28" s="159"/>
      <c r="F28" s="160">
        <f>(C7-C8-C9-C10-C11)*E14*E15</f>
        <v>0</v>
      </c>
    </row>
    <row r="29" spans="2:6" ht="37.5" customHeight="1" x14ac:dyDescent="0.3">
      <c r="B29" s="162" t="s">
        <v>145</v>
      </c>
      <c r="C29" s="163"/>
      <c r="D29" s="163"/>
      <c r="E29" s="163"/>
      <c r="F29" s="161"/>
    </row>
    <row r="30" spans="2:6" ht="30" customHeight="1" x14ac:dyDescent="0.3">
      <c r="B30" s="158" t="s">
        <v>146</v>
      </c>
      <c r="C30" s="159"/>
      <c r="D30" s="159"/>
      <c r="E30" s="159"/>
      <c r="F30" s="164" t="e">
        <f>F20+F22+F24+F26+F28</f>
        <v>#DIV/0!</v>
      </c>
    </row>
    <row r="31" spans="2:6" ht="39" customHeight="1" thickBot="1" x14ac:dyDescent="0.35">
      <c r="B31" s="166" t="s">
        <v>147</v>
      </c>
      <c r="C31" s="167"/>
      <c r="D31" s="167"/>
      <c r="E31" s="167"/>
      <c r="F31" s="165"/>
    </row>
    <row r="37" spans="2:2" x14ac:dyDescent="0.3">
      <c r="B37" s="122" t="s">
        <v>148</v>
      </c>
    </row>
    <row r="38" spans="2:2" x14ac:dyDescent="0.3">
      <c r="B38" s="122" t="s">
        <v>149</v>
      </c>
    </row>
  </sheetData>
  <mergeCells count="24">
    <mergeCell ref="B19:F19"/>
    <mergeCell ref="B5:F5"/>
    <mergeCell ref="B13:E13"/>
    <mergeCell ref="B14:D14"/>
    <mergeCell ref="B15:D15"/>
    <mergeCell ref="B16:D16"/>
    <mergeCell ref="B20:E20"/>
    <mergeCell ref="F20:F21"/>
    <mergeCell ref="B21:E21"/>
    <mergeCell ref="B22:E22"/>
    <mergeCell ref="F22:F23"/>
    <mergeCell ref="B23:E23"/>
    <mergeCell ref="B24:E24"/>
    <mergeCell ref="F24:F25"/>
    <mergeCell ref="B25:E25"/>
    <mergeCell ref="B26:E26"/>
    <mergeCell ref="F26:F27"/>
    <mergeCell ref="B27:E27"/>
    <mergeCell ref="B28:E28"/>
    <mergeCell ref="F28:F29"/>
    <mergeCell ref="B29:E29"/>
    <mergeCell ref="B30:E30"/>
    <mergeCell ref="F30:F31"/>
    <mergeCell ref="B31:E3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48170F4945114E936E3150346C89BC" ma:contentTypeVersion="15" ma:contentTypeDescription="Create a new document." ma:contentTypeScope="" ma:versionID="b98994b36019f915a374a9aa7598b2f4">
  <xsd:schema xmlns:xsd="http://www.w3.org/2001/XMLSchema" xmlns:xs="http://www.w3.org/2001/XMLSchema" xmlns:p="http://schemas.microsoft.com/office/2006/metadata/properties" xmlns:ns2="ddf24498-4f84-4ae7-bc4a-c6444c6f2098" xmlns:ns3="976c207d-e27b-4a45-9f0a-e673c33853dc" targetNamespace="http://schemas.microsoft.com/office/2006/metadata/properties" ma:root="true" ma:fieldsID="b0077e05bb8a6e2517d03474787b101a" ns2:_="" ns3:_="">
    <xsd:import namespace="ddf24498-4f84-4ae7-bc4a-c6444c6f2098"/>
    <xsd:import namespace="976c207d-e27b-4a45-9f0a-e673c33853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24498-4f84-4ae7-bc4a-c6444c6f2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7310ada-04f1-49d1-83c9-5a6070846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c207d-e27b-4a45-9f0a-e673c33853d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1db217-e7df-43a5-958e-0eb76be7764f}" ma:internalName="TaxCatchAll" ma:showField="CatchAllData" ma:web="976c207d-e27b-4a45-9f0a-e673c33853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f24498-4f84-4ae7-bc4a-c6444c6f2098">
      <Terms xmlns="http://schemas.microsoft.com/office/infopath/2007/PartnerControls"/>
    </lcf76f155ced4ddcb4097134ff3c332f>
    <TaxCatchAll xmlns="976c207d-e27b-4a45-9f0a-e673c33853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21B16-1B66-477A-86F0-62A085DD6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24498-4f84-4ae7-bc4a-c6444c6f2098"/>
    <ds:schemaRef ds:uri="976c207d-e27b-4a45-9f0a-e673c33853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D07548-B897-485A-9DFB-DB7920B68593}">
  <ds:schemaRefs>
    <ds:schemaRef ds:uri="http://schemas.microsoft.com/office/2006/documentManagement/types"/>
    <ds:schemaRef ds:uri="ddf24498-4f84-4ae7-bc4a-c6444c6f2098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76c207d-e27b-4a45-9f0a-e673c33853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76B3DA5-16AD-46FA-92B9-9FF0F9840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Implementation Roadmap</vt:lpstr>
      <vt:lpstr>Business Case Steps</vt:lpstr>
      <vt:lpstr>Business Case Templates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Kercsmar, Anne</dc:creator>
  <cp:keywords/>
  <dc:description/>
  <cp:lastModifiedBy>Kercsmar, Anne</cp:lastModifiedBy>
  <cp:revision/>
  <dcterms:created xsi:type="dcterms:W3CDTF">2024-06-28T15:58:20Z</dcterms:created>
  <dcterms:modified xsi:type="dcterms:W3CDTF">2024-07-18T14:17:41Z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0x010100A648170F4945114E936E3150346C89BC</vt:lpwstr>
  </property>
  <property fmtid="{D5CDD505-2E9C-101B-9397-08002B2CF9AE}" pid="3" name="MediaServiceImageTags">
    <vt:lpwstr/>
  </property>
</Properties>
</file>