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519"/>
  <workbookPr autoCompressPictures="0"/>
  <bookViews>
    <workbookView xWindow="480" yWindow="480" windowWidth="25120" windowHeight="15580"/>
  </bookViews>
  <sheets>
    <sheet name="1. Instructions" sheetId="13" r:id="rId1"/>
    <sheet name="2. Demographics" sheetId="10" r:id="rId2"/>
    <sheet name="3. Specialty PAT 2.0" sheetId="1" r:id="rId3"/>
    <sheet name="4. Scoring" sheetId="3" r:id="rId4"/>
    <sheet name="5. Export" sheetId="14" r:id="rId5"/>
    <sheet name="Tables" sheetId="12" state="hidden" r:id="rId6"/>
  </sheets>
  <definedNames>
    <definedName name="_xlnm.Print_Area" localSheetId="0">'1. Instructions'!$A$1:$L$21</definedName>
    <definedName name="_xlnm.Print_Area" localSheetId="2">'3. Specialty PAT 2.0'!$A$3:$H$40</definedName>
    <definedName name="_xlnm.Print_Area" localSheetId="3">'4. Scoring'!$A$1:$G$65</definedName>
    <definedName name="_xlnm.Print_Titles" localSheetId="2">'3. Specialty PAT 2.0'!$1:$2</definedName>
    <definedName name="_xlnm.Print_Titles" localSheetId="3">'4. Scoring'!$1:$5</definedName>
  </definedNames>
  <calcPr calcId="15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C6" i="14" l="1"/>
  <c r="C27" i="14"/>
  <c r="C26" i="14"/>
  <c r="C25" i="14"/>
  <c r="C24" i="14"/>
  <c r="C23" i="14"/>
  <c r="C22" i="14"/>
  <c r="C21" i="14"/>
  <c r="C20" i="14"/>
  <c r="C19" i="14"/>
  <c r="C18" i="14"/>
  <c r="C17" i="14"/>
  <c r="C16" i="14"/>
  <c r="C15" i="14"/>
  <c r="C14" i="14"/>
  <c r="C13" i="14"/>
  <c r="C12" i="14"/>
  <c r="C11" i="14"/>
  <c r="C10" i="14"/>
  <c r="C9" i="14"/>
  <c r="C8" i="14"/>
  <c r="C7" i="14"/>
  <c r="B3" i="14"/>
  <c r="I41" i="12"/>
  <c r="H41" i="12"/>
  <c r="G41" i="12"/>
  <c r="F41" i="12"/>
  <c r="E41" i="12"/>
  <c r="I40" i="12"/>
  <c r="H40" i="12"/>
  <c r="G40" i="12"/>
  <c r="F40" i="12"/>
  <c r="E40" i="12"/>
  <c r="N39" i="12"/>
  <c r="L39" i="12"/>
  <c r="O37" i="12"/>
  <c r="M37" i="12"/>
  <c r="O36" i="12"/>
  <c r="N34" i="12"/>
  <c r="L34" i="12"/>
  <c r="L32" i="12"/>
  <c r="N30" i="12"/>
  <c r="L28" i="12"/>
  <c r="M26" i="12"/>
  <c r="L26" i="12"/>
  <c r="N25" i="12"/>
  <c r="L25" i="12"/>
  <c r="K23" i="12"/>
  <c r="K43" i="12"/>
  <c r="M21" i="12"/>
  <c r="N19" i="12"/>
  <c r="M19" i="12"/>
  <c r="M17" i="12"/>
  <c r="L17" i="12"/>
  <c r="N16" i="12"/>
  <c r="M16" i="12"/>
  <c r="N14" i="12"/>
  <c r="L14" i="12"/>
  <c r="N12" i="12"/>
  <c r="L12" i="12"/>
  <c r="M10" i="12"/>
  <c r="N8" i="12"/>
  <c r="M8" i="12"/>
  <c r="N7" i="12"/>
  <c r="L7" i="12"/>
  <c r="N5" i="12"/>
  <c r="N4" i="12"/>
  <c r="N3" i="12"/>
  <c r="M3" i="12"/>
  <c r="L3" i="12"/>
  <c r="G43" i="3"/>
  <c r="G41" i="3"/>
  <c r="C65" i="14"/>
  <c r="G40" i="3"/>
  <c r="C64" i="14"/>
  <c r="G38" i="3"/>
  <c r="G36" i="3"/>
  <c r="G34" i="3"/>
  <c r="G32" i="3"/>
  <c r="G30" i="3"/>
  <c r="C54" i="14"/>
  <c r="G29" i="3"/>
  <c r="C53" i="14"/>
  <c r="G27" i="3"/>
  <c r="G25" i="3"/>
  <c r="G23" i="3"/>
  <c r="G21" i="3"/>
  <c r="C45" i="14"/>
  <c r="G20" i="3"/>
  <c r="C44" i="14"/>
  <c r="G18" i="3"/>
  <c r="G16" i="3"/>
  <c r="G14" i="3"/>
  <c r="G12" i="3"/>
  <c r="C36" i="14"/>
  <c r="G11" i="3"/>
  <c r="C35" i="14"/>
  <c r="G8" i="3"/>
  <c r="C32" i="14"/>
  <c r="G9" i="3"/>
  <c r="C33" i="14"/>
  <c r="G7" i="3"/>
  <c r="C31" i="14"/>
  <c r="D3" i="3"/>
  <c r="D2" i="3"/>
  <c r="D1" i="3"/>
  <c r="C47" i="3"/>
  <c r="C48" i="3"/>
  <c r="C49" i="3"/>
  <c r="C50" i="3"/>
  <c r="C51" i="3"/>
  <c r="C55" i="3"/>
  <c r="E55" i="3"/>
  <c r="C56" i="3"/>
  <c r="E56" i="3"/>
  <c r="C57" i="3"/>
  <c r="E57" i="3"/>
  <c r="C58" i="3"/>
  <c r="E58" i="3"/>
  <c r="C59" i="3"/>
  <c r="E59" i="3"/>
  <c r="C60" i="3"/>
  <c r="B3" i="3"/>
  <c r="H31" i="3"/>
  <c r="C55" i="14"/>
  <c r="C56" i="14"/>
  <c r="H26" i="3"/>
  <c r="C50" i="14"/>
  <c r="C51" i="14"/>
  <c r="H24" i="3"/>
  <c r="C48" i="14"/>
  <c r="C49" i="14"/>
  <c r="H15" i="3"/>
  <c r="C39" i="14"/>
  <c r="C40" i="14"/>
  <c r="H42" i="3"/>
  <c r="C66" i="14"/>
  <c r="C67" i="14"/>
  <c r="H37" i="3"/>
  <c r="C61" i="14"/>
  <c r="C62" i="14"/>
  <c r="H35" i="3"/>
  <c r="C59" i="14"/>
  <c r="C60" i="14"/>
  <c r="H33" i="3"/>
  <c r="C57" i="14"/>
  <c r="C58" i="14"/>
  <c r="H22" i="3"/>
  <c r="C46" i="14"/>
  <c r="C47" i="14"/>
  <c r="H17" i="3"/>
  <c r="C41" i="14"/>
  <c r="C42" i="14"/>
  <c r="H13" i="3"/>
  <c r="C37" i="14"/>
  <c r="C38" i="14"/>
  <c r="O43" i="12"/>
  <c r="D51" i="3"/>
  <c r="E51" i="3"/>
  <c r="H28" i="3"/>
  <c r="C52" i="14"/>
  <c r="H39" i="3"/>
  <c r="C63" i="14"/>
  <c r="N40" i="12"/>
  <c r="L41" i="12"/>
  <c r="M40" i="12"/>
  <c r="H6" i="3"/>
  <c r="C30" i="14"/>
  <c r="K40" i="12"/>
  <c r="O40" i="12"/>
  <c r="M41" i="12"/>
  <c r="L43" i="12"/>
  <c r="L40" i="12"/>
  <c r="N41" i="12"/>
  <c r="M43" i="12"/>
  <c r="K41" i="12"/>
  <c r="O41" i="12"/>
  <c r="N43" i="12"/>
  <c r="D50" i="3"/>
  <c r="E50" i="3"/>
  <c r="E60" i="3"/>
  <c r="H10" i="3"/>
  <c r="C34" i="14"/>
  <c r="H19" i="3"/>
  <c r="C43" i="14"/>
  <c r="C52" i="3"/>
  <c r="E1" i="1"/>
  <c r="D47" i="3"/>
  <c r="E47" i="3"/>
  <c r="F62" i="3"/>
  <c r="F64" i="3"/>
  <c r="D57" i="3"/>
  <c r="D58" i="3"/>
  <c r="F58" i="3"/>
  <c r="D55" i="3"/>
  <c r="F55" i="3"/>
  <c r="D59" i="3"/>
  <c r="F59" i="3"/>
  <c r="D48" i="3"/>
  <c r="E48" i="3"/>
  <c r="D56" i="3"/>
  <c r="F56" i="3"/>
  <c r="D49" i="3"/>
  <c r="D52" i="3"/>
  <c r="E52" i="3"/>
  <c r="E49" i="3"/>
  <c r="F57" i="3"/>
  <c r="D60" i="3"/>
  <c r="F60" i="3"/>
</calcChain>
</file>

<file path=xl/sharedStrings.xml><?xml version="1.0" encoding="utf-8"?>
<sst xmlns="http://schemas.openxmlformats.org/spreadsheetml/2006/main" count="336" uniqueCount="249">
  <si>
    <t>Milestone</t>
  </si>
  <si>
    <t>2.1.2</t>
  </si>
  <si>
    <t xml:space="preserve">Practice has developed a vision and plan for transformation that includes specific clinical outcomes and utilization aims that are aligned with national TCPI aims and that are shared broadly within the practice. </t>
  </si>
  <si>
    <t xml:space="preserve">Practice has not yet begun developing its transformation vision and detailed plan. </t>
  </si>
  <si>
    <t>Practice is beginning to develop a vision and plan that addresses goals of transformation but aims are not yet set.</t>
  </si>
  <si>
    <t>Practice has developed a plan that addresses goals of transformation with specific aims but has not yet detailed how the aims will be addressed.</t>
  </si>
  <si>
    <t xml:space="preserve">Practice has developed and shared a vision and detailed plan that addresses goals of transformation with specific clinical outcomes and utilization aims along with the detail on how each of the aims will be addressed. </t>
  </si>
  <si>
    <t>Practice has met its targets and has sustained improvements in practice-identified metrics for at least one year.</t>
  </si>
  <si>
    <t>Practice is monitoring the metrics related to TCPI aims but is not yet showing improvement in all metrics.</t>
  </si>
  <si>
    <t>Practice has shown improvement in metrics related to TCPI aims but has not reached its targets or improvement is not yet sustained.</t>
  </si>
  <si>
    <t>Practice has met at least 75% of its targets and sustained improvements in practice-identified metrics for at least one year.</t>
  </si>
  <si>
    <t xml:space="preserve">Practice has reduced unnecessary tests, as defined by the practice.  </t>
  </si>
  <si>
    <t>Practice has not reduced unnecessary tests or does not have baseline data on this measure.</t>
  </si>
  <si>
    <t>Practice has identified the tests it will focus on for reduction and the corresponding metrics it will monitor and manage.</t>
  </si>
  <si>
    <t>Practice has established a baseline, is regularly monitoring its identified metrics, but improvement has not yet been demonstrated.</t>
  </si>
  <si>
    <t xml:space="preserve">Practice has demonstrated improvement in reducing unnecessary tests. </t>
  </si>
  <si>
    <t xml:space="preserve">Practice has reduced unnecessary hospitalizations.  </t>
  </si>
  <si>
    <t>Practice has not reduced unnecessary hospitalizations or does not have baseline data on this measure.</t>
  </si>
  <si>
    <t xml:space="preserve">Practice has established a baseline but does not yet have a process to reduce unnecessary hospitalizations. </t>
  </si>
  <si>
    <t>Practice has established a baseline and is piloting a process to reduce unnecessary hospitalizations.</t>
  </si>
  <si>
    <t>Practice has implemented and documented a tested process and has demonstrated a reduction in unnecessary hospitalizations from its baseline.</t>
  </si>
  <si>
    <t xml:space="preserve">Practice can demonstrate that it encourages patients and families to collaborate in goal setting, decision making, and self-management.  </t>
  </si>
  <si>
    <t>Practice does not regularly utilize shared decision making or other tools to encourage patient and family involvement in goal setting or decision making.</t>
  </si>
  <si>
    <t xml:space="preserve">Practice is training its staff in shared decision making approaches and developing ways to consistently document patient involvement in goal setting, decision making, and self-management.   </t>
  </si>
  <si>
    <t>Practice has developed approaches to encourage and document patient and family involvement in goal setting, decision making and self-management, but the process is not yet routine.</t>
  </si>
  <si>
    <t xml:space="preserve">Practice can demonstrate that patients and families are collaborating in goal setting, decision making and self-management (e.g. shared care plans, documentation of self- management goals, compacts, etc.).  </t>
  </si>
  <si>
    <t>Practice has a formal approach to obtaining patient and family feedback and incorporating this into the QI system, as well as the strategic and operational decisions made by the practice.</t>
  </si>
  <si>
    <t>Practice does not have a formal system for obtaining patient feedback.</t>
  </si>
  <si>
    <t>Practice has a limited system for obtaining patient and family feedback and does not have a system for acting on the information received.</t>
  </si>
  <si>
    <t>Practice has a formal system for obtaining patient and family feedback but does not consistently incorporate the information received into the QI and overall management systems of the practice.</t>
  </si>
  <si>
    <t xml:space="preserve">Practice has a formal system for obtaining patient and family feedback and can document operational or strategic decisions made in response to this feedback. </t>
  </si>
  <si>
    <t>Practice sets clear expectations for each team member’s functions and responsibilities to optimize efficiency, outcomes, and accountability.</t>
  </si>
  <si>
    <t>The practice has not established clear roles for each member of the care team or set clear expectations for each team member’s functions and responsibilities to optimize efficiency, outcomes, and accountability.</t>
  </si>
  <si>
    <t xml:space="preserve"> The practice has identified the work required before, during, and after patient visits and identifies the skills and credentials needed to perform that work. </t>
  </si>
  <si>
    <t>The practice has matched the work that must be done with the team member who will do the work.</t>
  </si>
  <si>
    <t xml:space="preserve">The practice has documented each team member’s role and accountability lanes and each team member works to the maximum of his skill set and credentials in order to optimize efficiency and outcomes. </t>
  </si>
  <si>
    <t>Practice does not have a defined process for identifying patient risk level.</t>
  </si>
  <si>
    <t>Practice has a process for identifying high risk patients but the identification process for other risk levels is inconsistent or not yet standardized.</t>
  </si>
  <si>
    <t>Practice has introduced a standard process for identifying patient risk level and is developing corresponding descriptions of the type of care required at each level.</t>
  </si>
  <si>
    <t xml:space="preserve">Practice is referring patients to appropriate community resources but does not have a consistent approach for following up on referrals made. </t>
  </si>
  <si>
    <t>Practice has completed its resources inventory and consistently links patients with appropriate community resources and follows up on referrals made.</t>
  </si>
  <si>
    <t>Practice uses an organized approach (e.g. use of PDSAs, Model for Improvement, Lean, Six Sigma) to identify and act on improvement opportunities.</t>
  </si>
  <si>
    <t>The practice does not incorporate standard improvement methodology to execute change ideas in the practice setting.</t>
  </si>
  <si>
    <t xml:space="preserve">The practice has decided on a standard QI methodology and is planning the implementation process. </t>
  </si>
  <si>
    <t xml:space="preserve">The practice is beginning to incorporate regular improvement methodology to execute change ideas in the practice setting but the methodology has not yet been implemented in all areas of the practice. </t>
  </si>
  <si>
    <t>The practice fully incorporates regular improvement methodology to execute change ideas in the practice setting.</t>
  </si>
  <si>
    <t>Practice builds QI capability in the practice and empowers staff to innovate and improve.</t>
  </si>
  <si>
    <t>Practice recognizes the need for QI capacity and has developed or identified training programs for staff in QI skills and tools.</t>
  </si>
  <si>
    <t>A limited number of practice staff/providers have QI skills and are involved in the practice’s QI initiatives.</t>
  </si>
  <si>
    <t>Practice regularly produces and shares reports on performance at both the organization and provider/care team level, including progress over time and how performance compares to goals. Practice has a system in place to assure follow up action where appropriate.</t>
  </si>
  <si>
    <t xml:space="preserve">Practice does not produce reports on how providers and/or care teams are meeting quality goals. </t>
  </si>
  <si>
    <t xml:space="preserve">Practice produces some reports on organizational or provider/ care team performance and how they are meeting quality goals but the reports are not shared in a fully transparent manner.  </t>
  </si>
  <si>
    <t>Practice is regularly producing reports on how providers and/or care teams are performing and meeting quality goals but distribution of the reports is limited or there is inconsistent follow up on the reports.</t>
  </si>
  <si>
    <t>Practice regularly produces reports on how providers and/or care teams are performing and meeting quality goals, transparently shares them within the organization, and has an effective system for follow up.</t>
  </si>
  <si>
    <t xml:space="preserve">Practice relies on face to face encounters and phone interactions with patients. </t>
  </si>
  <si>
    <t xml:space="preserve">Practice is considering the use of technology to offer alternatives to face to face visits but has not yet formalized this practice nor communicated the options to patients.  </t>
  </si>
  <si>
    <t>Practice has the capability of providing alternative visit types or communication media but these are in limited use.</t>
  </si>
  <si>
    <t xml:space="preserve">Practice offers multiple forms of alternative visit types (e.g. email, Skype, or tele-visits) or communication media (e.g. portal, texting) and has integrated these alternatives into regular practice. </t>
  </si>
  <si>
    <t>Practice uses sound business practices, including budget management and return on investment calculations.</t>
  </si>
  <si>
    <t xml:space="preserve">Practice has an annual operating budget at the practice level but does not regularly perform variance analysis or make required adjustments. </t>
  </si>
  <si>
    <t>Practice reviews its budget against actual performance regularly. Variances are explained and adjustments made as needed. However, decisions on new or expanded programs/ services are not systematically reviewed to determine expected ROI and how this impacts the budget.</t>
  </si>
  <si>
    <t>Practice consistently uses sound business practices, managing budgets at both the practice and department level (if applicable); return on investment calculations are factored into decisions on new programs and these are factored into budget projections.</t>
  </si>
  <si>
    <t xml:space="preserve">Practice has effective strategies in place to cultivate joy in work and can document results. </t>
  </si>
  <si>
    <t xml:space="preserve">Practice has developed strategies to improve the experience of staff and create joy in work but implementation of these initiatives is limited. </t>
  </si>
  <si>
    <t>Practice has strategies in place to promote joy in work (e.g. reward and recognition programs, staff development, social activities) but has no mechanism for determining whether the programs initiated are successful.</t>
  </si>
  <si>
    <t xml:space="preserve">Practice has implemented strategies to support joy in work and can demonstrate the results through metrics such as staff survey results, high retention rates, or low turnover rates. </t>
  </si>
  <si>
    <t>Practice, or the larger system to which it may belong, has not developed business acumen in the various types of alternative payment models. Financial skills development is limited to finance staff.</t>
  </si>
  <si>
    <t>Practice has identified resources for educating staff at all levels in principles of business management, commensurate with their roles in contracting and analysis of alternative payment arrangements that a practice might consider</t>
  </si>
  <si>
    <t xml:space="preserve">Practice is providing education and practice data on business metrics to staff at all levels across the organization. Specialized training is being provided to those at the practice level that may be involved in analysis of alternative payment arrangements and in contracting for services.  </t>
  </si>
  <si>
    <t>Practice considers itself ready for migrating into an alternative based payment arrangement.</t>
  </si>
  <si>
    <t>Practice not yet considering alternative payment approaches.</t>
  </si>
  <si>
    <t>Practice is participating in performance-based incentive programs but is not yet ready for alternative payment approaches.</t>
  </si>
  <si>
    <t>Practice is developing its internal capability to success in an alternative payment system and a date has been set for this migration has been set within the TCPI timeframe.</t>
  </si>
  <si>
    <t>Practice is confident of its readiness for migrating into alternative payment approaches.</t>
  </si>
  <si>
    <t>Practice uses a formal approach to understanding its work processes and increasing the value of all processing steps.</t>
  </si>
  <si>
    <t>Practice has not started working on systematically streamlining its processes.</t>
  </si>
  <si>
    <t>Practice uses an organized approach (e.g. lean, process mapping) to reviewing its processes, eliminating or reducing waste in the process, and understanding the value of each process step to the patient and other customers.</t>
  </si>
  <si>
    <t>Practice has successfully implemented and documented a tested process that identifies patient risk level and includes follow up with care appropriate to the risk level identified, including ensuring that those at highest risk receive care management services or have a care plan in place that the practice is following.</t>
  </si>
  <si>
    <t xml:space="preserve">Practice works with the primary care practices in its medical neighborhood to develop criteria for referrals for episodic care, co-management, and transfer of care/ return to primary care, processes for care transition, including communication with patients and family.  </t>
  </si>
  <si>
    <t xml:space="preserve">Practice has developed its our criteria for appropriate referrals but has not discussed these with the primary care providers in the medical neighborhood. </t>
  </si>
  <si>
    <t xml:space="preserve">Practice has started to reach out to primary care providers in the medical neighborhood to discuss referral criteria and how transitions should take place. </t>
  </si>
  <si>
    <t xml:space="preserve">Practice has collaborated with the primary care practices in its medical neighborhood and has jointly developed criteria for referrals for episodic care, co-management, and transfer of care but processes have not yet been implemented.  </t>
  </si>
  <si>
    <t xml:space="preserve">Practice has collaborated with the primary care practices in its medical neighborhood and has jointly developed and implemented criteria for referrals for episodic care, co-management, and transfer of care/ return to primary care, processes for care transition, including communication with patients and family.  </t>
  </si>
  <si>
    <t>Practice does not ask about primary care provider.</t>
  </si>
  <si>
    <t xml:space="preserve">Practice identifies the primary care provider of each patient but the communication with the primary care team is not consistent. </t>
  </si>
  <si>
    <t>Practice has a reliable system in place to identify the primary care provider of each patient and to communicate with the primary care team about each visit or encounter.</t>
  </si>
  <si>
    <t xml:space="preserve">Practice identifies the primary care provider or care team of each patient seen and (where there is a primary care provider) communicates to the team about each visit/ encounter. </t>
  </si>
  <si>
    <t>Practice queries patients about their primary care provider and records this information in the medical record.</t>
  </si>
  <si>
    <t>Practice is not using protocols or care maps.</t>
  </si>
  <si>
    <t xml:space="preserve">Practice has identified groups of patients or conditions for which care maps or protocols are appropriate but these have not yet been developed. </t>
  </si>
  <si>
    <t>Practice has developed or identified evidence -based protocols or care maps to use but these have not yet been implemented consistently within the practice.</t>
  </si>
  <si>
    <t>Practice uses evidence -based protocols or care maps where appropriate to improve patient care and safety.</t>
  </si>
  <si>
    <t>Practice consistently uses evidence -based protocols or care maps where appropriate to improve patient care and safety.</t>
  </si>
  <si>
    <t>Practice uses technology to offer scheduling and communication options that improve patient access by including alternative visit types and electronic communication approaches.</t>
  </si>
  <si>
    <t xml:space="preserve">Practice shares financial data in a transparent manner within the practice and has developed the business capabilities to use business practices and tools to analyze and document the value the organization brings to various types of alternative payment models. </t>
  </si>
  <si>
    <t xml:space="preserve">Practice facilitates referrals to appropriate community resources, including community organizations and agencies as well as direct care providers. </t>
  </si>
  <si>
    <t xml:space="preserve">Practice is compiling an inventory of resources and establishing communication with them to link patients with appropriate community resources. </t>
  </si>
  <si>
    <t xml:space="preserve">Practice does not regularly refer patients to available community resources. </t>
  </si>
  <si>
    <t>Practice has a reliable process in place for identifying risk level of each patient and providing care appropriate to the level of risk. Risk identification may be done within the speciality practice or may be obtained from the patient's primary care provider. Practice ensures that patients assessed to be at highest risk receive care management support or have a care plan in place that the practice is following.</t>
  </si>
  <si>
    <t>Transforming Clinical Practice Initiative</t>
  </si>
  <si>
    <t>POSSIBLE REQUIRED POINTS</t>
  </si>
  <si>
    <t>ACTUAL MILESTONE POINTS</t>
  </si>
  <si>
    <t>Milestone #</t>
  </si>
  <si>
    <t>Milestone score: 0= Not Yet; 1=Getting Started; 2=Implementing, Partially Operating; 3=Functioning, Performing</t>
  </si>
  <si>
    <t>AIMS</t>
  </si>
  <si>
    <t>PFE</t>
  </si>
  <si>
    <t>TEAM BASED RELATIONSHIP</t>
  </si>
  <si>
    <t>POPULATION MANAGEMENT</t>
  </si>
  <si>
    <t xml:space="preserve">Practice has a reliable process in place for identifying risk level of each patient and providing care appropriate to the level of risk.  </t>
  </si>
  <si>
    <t>COMMUNITY PARTNER</t>
  </si>
  <si>
    <t>Practice links patients with appropriate community resources to facilitate referrals.</t>
  </si>
  <si>
    <t>COORDINATED CARE</t>
  </si>
  <si>
    <t>Practice works with primary care practices in its medical neighborhood to develop criteria for referrals for episodic care, co management, and transfer of care/return to primary care, processes for care transition, including communications with patients and family</t>
  </si>
  <si>
    <t>ORGANIZED EVIDENCED-BASED CARE</t>
  </si>
  <si>
    <t>ENHANCED ACCESS</t>
  </si>
  <si>
    <t xml:space="preserve">Practice has mechanisms in place for patient to access their care team 24/7.  </t>
  </si>
  <si>
    <t>ENGAGED AND COMMITTED LEADERSHIP</t>
  </si>
  <si>
    <t>QUALITY IMPROVEMENT STRATEGY SUPPORTING CULTURE OF QUALITY</t>
  </si>
  <si>
    <t>TRANSPARENT MEASUREMENT AND MONITORING</t>
  </si>
  <si>
    <t>OPTIMIZE HEALTH INFORMATION TECHNOLOGY</t>
  </si>
  <si>
    <t>STRATEGIC USE OF REVENUE</t>
  </si>
  <si>
    <t>WORKFORCE VITALITY AND JOY IN WORK</t>
  </si>
  <si>
    <t>CAPABILITY TO ANALYZE AND DOCUMENT VALUE</t>
  </si>
  <si>
    <t>OPERATIONAL EFFICIENCY</t>
  </si>
  <si>
    <t>Pts</t>
  </si>
  <si>
    <t>SUMMARY</t>
  </si>
  <si>
    <t>#</t>
  </si>
  <si>
    <t>Ct</t>
  </si>
  <si>
    <t>Pct</t>
  </si>
  <si>
    <t>Items</t>
  </si>
  <si>
    <t xml:space="preserve">     Counts of Concepts Complete (Counting the Colors)</t>
  </si>
  <si>
    <t>Phase 1 =</t>
  </si>
  <si>
    <t>Color Ct</t>
  </si>
  <si>
    <t>Phase 2 =</t>
  </si>
  <si>
    <t>Phase 3 =</t>
  </si>
  <si>
    <t xml:space="preserve">Phase 4 = </t>
  </si>
  <si>
    <t>Phase 5 =</t>
  </si>
  <si>
    <t>TOTAL</t>
  </si>
  <si>
    <t xml:space="preserve">     Adding Up the Score (Counting the Points 0 - 3)</t>
  </si>
  <si>
    <t>Sum</t>
  </si>
  <si>
    <t>Poss</t>
  </si>
  <si>
    <t>Total Number of Secondary Drivers/AIMs Complete</t>
  </si>
  <si>
    <t>Total Number of Secondary Drivers/AIMs</t>
  </si>
  <si>
    <t>% of Secondary Drivers/AIMs Complete</t>
  </si>
  <si>
    <t>Instructions:</t>
  </si>
  <si>
    <t>Medicare (%)</t>
  </si>
  <si>
    <t>Other</t>
  </si>
  <si>
    <t>White</t>
  </si>
  <si>
    <t>Native Hawaiian or Other Pacific Islander</t>
  </si>
  <si>
    <t>Black or African American</t>
  </si>
  <si>
    <t>Asian</t>
  </si>
  <si>
    <t>American Indian or Alaska Native</t>
  </si>
  <si>
    <t>Hispanic or Latino</t>
  </si>
  <si>
    <t>Total Patients</t>
  </si>
  <si>
    <t>Practice Location Zip Code</t>
  </si>
  <si>
    <t>NPI</t>
  </si>
  <si>
    <t>TIN</t>
  </si>
  <si>
    <t>Date</t>
  </si>
  <si>
    <t>Patient Demographics</t>
  </si>
  <si>
    <t>Practice Information</t>
  </si>
  <si>
    <t>Dual Eligible (%)</t>
  </si>
  <si>
    <t>Specialist Practice Type (Select from Dropdown list)</t>
  </si>
  <si>
    <t>Number of Clinicians within Practice</t>
  </si>
  <si>
    <t>Practice Setting (Select from Dropdown list)</t>
  </si>
  <si>
    <t>Baseline or Follow-up (Select from Dropdown list)</t>
  </si>
  <si>
    <t>Primary Language is English (%)</t>
  </si>
  <si>
    <t>Medicaid  (%)</t>
  </si>
  <si>
    <t>Practice Supports Rural Communities (setting type, telemedicine, other methods (Select Y or N from Dropdown list)</t>
  </si>
  <si>
    <t>Instructions:  Please enter the following information for each practice completing the assessment</t>
  </si>
  <si>
    <t xml:space="preserve">Practice has no proactive strategies aimed at creating joy in work. </t>
  </si>
  <si>
    <t>Practice uses an organized approach (e.g. use of PDSAs, Model for Improvement, Lean, FMEA, Six Sigma) to identify and act on improvement opportunities.</t>
  </si>
  <si>
    <t xml:space="preserve">Practice has a system in place for patient to access their care team 24/7.  </t>
  </si>
  <si>
    <t xml:space="preserve">After hours, practice has an answering system with a recorded message. Message may tell patients to go to an ER or leave a message for a call back in the morning. </t>
  </si>
  <si>
    <t xml:space="preserve">Practice uses a live answering service that takes messages from patients. Clinicians and care team members may call in for messages  but timeframes are not standard. The service does not use any triage algorithms.  </t>
  </si>
  <si>
    <t>Practice uses a contract clinician or a nurse triage service that provides algorithm-driven advice to patients after hours but the service or clinician does not have any access to the patient's records.</t>
  </si>
  <si>
    <t>Practice has a clinician available from the practice or on contract who can speak to patients after hours while being able to access the patient’s record.</t>
  </si>
  <si>
    <t xml:space="preserve">Practice operates on a cash basis, balancing revenue and expense regularly, but is not prospectively developing budgets and routinely using budget variance calculations and ROI calculations for new investments. </t>
  </si>
  <si>
    <t>1.6.5</t>
  </si>
  <si>
    <t>none</t>
  </si>
  <si>
    <t>1.1.3</t>
  </si>
  <si>
    <t>1.1.2</t>
  </si>
  <si>
    <t>1.2.2</t>
  </si>
  <si>
    <t>1.3.3</t>
  </si>
  <si>
    <t>1.4.4</t>
  </si>
  <si>
    <t>1.5.2</t>
  </si>
  <si>
    <t>1.6.3</t>
  </si>
  <si>
    <t>1.7.1</t>
  </si>
  <si>
    <t>2.2.1</t>
  </si>
  <si>
    <t>2.2.2</t>
  </si>
  <si>
    <t>2.3.1</t>
  </si>
  <si>
    <t>2.4.1</t>
  </si>
  <si>
    <t>3.1.1</t>
  </si>
  <si>
    <t>3.2.3</t>
  </si>
  <si>
    <t>3.3.3</t>
  </si>
  <si>
    <t>3.3.4</t>
  </si>
  <si>
    <t>3.4.1</t>
  </si>
  <si>
    <t>Practice uses a formal approach to understanding its work processes, eliminating waste in the porcesses, and increasing the value of all processing steps.</t>
  </si>
  <si>
    <t>Practice has identified processes that it intends to study and streamline but the improvement work has not yet begun.</t>
  </si>
  <si>
    <t>Practice has worked to streamline a number of its work flows by reviewing the steps and eliminating waste and rework,  but the concept of value is not consistently considered during these efforts.</t>
  </si>
  <si>
    <t xml:space="preserve">Practice has identified the metrics it will track that are related to TCPI aims and has collected baseline information on these metrics. </t>
  </si>
  <si>
    <t>Practice is building QI capability within the practice through approaches such as including QI skills in orientation for all new staff and ensures that all staff participate in QI training.</t>
  </si>
  <si>
    <t xml:space="preserve">Practice has developed QI capability within the practice and empowers staff/ providers to participate in QI activities by allocating time for QI activities, including QI within defined job duties, recognizing and rewarding innovation and improvement. </t>
  </si>
  <si>
    <t>Tab Color</t>
  </si>
  <si>
    <t>Description</t>
  </si>
  <si>
    <t>Review the informational material above and instructions below fully before moving on.</t>
  </si>
  <si>
    <t>Select the  "2. Demographics," tab and enter the information related to the practice for each column.  Use the dropdown selections where prompted.</t>
  </si>
  <si>
    <t xml:space="preserve">Note:  The Primary PAT can be printed on 4 pages. </t>
  </si>
  <si>
    <t>Change Concept Ref</t>
  </si>
  <si>
    <t>Score</t>
  </si>
  <si>
    <t>Practice Name:</t>
  </si>
  <si>
    <t>SPECIALTY CARE 2.0</t>
  </si>
  <si>
    <t>Name:</t>
  </si>
  <si>
    <t>TIN:</t>
  </si>
  <si>
    <t xml:space="preserve">Date: </t>
  </si>
  <si>
    <t>Type:</t>
  </si>
  <si>
    <t>Driver Status</t>
  </si>
  <si>
    <t>Computation Tables</t>
  </si>
  <si>
    <t>(For computational purposes only).</t>
  </si>
  <si>
    <r>
      <t>The scoring summary provides three ways of looking at a practice</t>
    </r>
    <r>
      <rPr>
        <sz val="11"/>
        <color theme="1"/>
        <rFont val="Calibri"/>
        <family val="2"/>
        <scheme val="minor"/>
      </rPr>
      <t>:
The first method (Counts of Concepts Complete) counts the change concepts that are complete by Phase (color).  This is simply counting the scores in each color (Phase).  Remember, if a change concept has more than one phase associated with it, completion of the highest phase will include and count towards completion of any associated lower phase.  The results show progress as a count of completed milestones (by phase) as a percentage of the total milestones for each phase.  A total is provided to show the overall progress in completing each milestone for each phase.  
The second method (Adding Up the Score) is similar to the first; the difference being that instead of only counting the milestones completed, the points associated with the completion are summed.  This provides a weighted score for each  phase and should be close to the same percentages in the first table. 
The third summary (Completing Secondary Drivers) looks at the secondary drivers associated with each milestone.  If all milestones are complete, we can say that the secondary driver has been successfully completed.  On the scoring tab, you will see "Complete" on the grey line showing the secondary driver (there are 16 drivers, 15 are directly from the change package and the first relates to aims).  The number of completed drivers is shown as a percentage of the total.</t>
    </r>
  </si>
  <si>
    <r>
      <t>About this Workbook:   This workbook contains the Specialist Practice Assessment Tool (PAT).  The PAT is designed to show the progress of the practice through 5 phases of transformation through systematic installation of the change package.  Five</t>
    </r>
    <r>
      <rPr>
        <sz val="11"/>
        <color theme="1"/>
        <rFont val="Calibri"/>
        <family val="2"/>
        <scheme val="minor"/>
      </rPr>
      <t xml:space="preserve"> colors have been selected to represent each phase.  The PAT Scoring Summary (Tab 4. Scoring) accumulates the information and provides three summaries showing the status of the practice.</t>
    </r>
  </si>
  <si>
    <r>
      <t xml:space="preserve">Examine the  results in the summary tables at the bottom of the </t>
    </r>
    <r>
      <rPr>
        <sz val="11"/>
        <color theme="1"/>
        <rFont val="Calibri"/>
        <family val="2"/>
        <scheme val="minor"/>
      </rPr>
      <t xml:space="preserve">Scoring worksheet to determine the phase the practice is in and how far along the practice is in the other Phases.  Print the Summary for your records on 2 pages by pressing File, Print, Print.  The print area and titles have been pre-established.  </t>
    </r>
  </si>
  <si>
    <r>
      <t xml:space="preserve">Using the Specialist PAT 2.0 Worksheet, evaluate the practice by identifying the score for each of the 22 lines/ milestones that best describes the current state of the practice.  Enter the score </t>
    </r>
    <r>
      <rPr>
        <sz val="11"/>
        <color theme="1"/>
        <rFont val="Calibri"/>
        <family val="2"/>
        <scheme val="minor"/>
      </rPr>
      <t>for each line in column H of the Specialist PAT 2.0 Worksheet</t>
    </r>
  </si>
  <si>
    <t>PAT 2 - Scoring Worksheet - SPECIALTY CARE</t>
  </si>
  <si>
    <t>Welcome to the PAT 2.0 Summary Workbook for Specialist</t>
  </si>
  <si>
    <t>EXPORT</t>
  </si>
  <si>
    <t>COLUMN</t>
  </si>
  <si>
    <t>Practice Name</t>
  </si>
  <si>
    <t>Taxpayer Identification Number (TIN)</t>
  </si>
  <si>
    <t>National Provider Identifier (NPI)</t>
  </si>
  <si>
    <t>Primary Care Practice Type</t>
  </si>
  <si>
    <t>Number of Clinicians in Practice</t>
  </si>
  <si>
    <t>Practice Setting</t>
  </si>
  <si>
    <t>Baseline or Follow Up</t>
  </si>
  <si>
    <t>Practice Supports Rural Communities</t>
  </si>
  <si>
    <t>Number of patients that are:</t>
  </si>
  <si>
    <t>% of patients that are:</t>
  </si>
  <si>
    <t>Primary language is English (%)</t>
  </si>
  <si>
    <t>Medicaid (%)</t>
  </si>
  <si>
    <t>Go to the Export Tab and copy the material in columns C6.C73 and paste into the PART.  See Detailed Instructions on the Tab labeled "5. Export"</t>
  </si>
  <si>
    <t>Export Instructions:</t>
  </si>
  <si>
    <t>2. While highlighted click your right mouse button and select Copy</t>
  </si>
  <si>
    <t>3.  Move your cursor to the first available column in the PART File</t>
  </si>
  <si>
    <t>4.  Place your cursor on line 6 of that column</t>
  </si>
  <si>
    <t>5.  Click your right mouse button and select PASTE SPECIAL</t>
  </si>
  <si>
    <t>6. Select Values and press "OK"</t>
  </si>
  <si>
    <t xml:space="preserve">7.  The values will populate the cells.  Save the worksheet and </t>
  </si>
  <si>
    <t xml:space="preserve">     move to the next practice or submit the worksheet.</t>
  </si>
  <si>
    <t>1. Highlight Column C from line 6 thru line 68</t>
  </si>
  <si>
    <t>Practice Location Zip Code+4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</si>
</sst>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4" x14ac:knownFonts="1">
    <font>
      <sz val="11"/>
      <color theme="1"/>
      <name val="Calibri"/>
      <family val="2"/>
      <scheme val="minor"/>
    </font>
    <font>
      <b/>
      <sz val="12"/>
      <color theme="1"/>
      <name val="Calibri"/>
      <family val="2"/>
      <scheme val="minor"/>
    </font>
    <font>
      <b/>
      <sz val="14"/>
      <color theme="1"/>
      <name val="Calibri"/>
      <family val="2"/>
      <scheme val="minor"/>
    </font>
    <font>
      <sz val="14"/>
      <color rgb="FF000000"/>
      <name val="Calibri"/>
      <family val="2"/>
      <scheme val="minor"/>
    </font>
    <font>
      <sz val="14"/>
      <color theme="1"/>
      <name val="Calibri"/>
      <family val="2"/>
      <scheme val="minor"/>
    </font>
    <font>
      <b/>
      <sz val="14"/>
      <color rgb="FF000000"/>
      <name val="Calibri"/>
      <family val="2"/>
      <scheme val="minor"/>
    </font>
    <font>
      <b/>
      <sz val="16"/>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b/>
      <sz val="10"/>
      <name val="Calibri"/>
      <family val="2"/>
      <scheme val="minor"/>
    </font>
    <font>
      <b/>
      <sz val="10"/>
      <color theme="1"/>
      <name val="Calibri"/>
      <family val="2"/>
      <scheme val="minor"/>
    </font>
    <font>
      <sz val="11"/>
      <name val="Calibri"/>
      <family val="2"/>
      <scheme val="minor"/>
    </font>
    <font>
      <b/>
      <sz val="20"/>
      <color theme="1"/>
      <name val="Calibri"/>
      <family val="2"/>
      <scheme val="minor"/>
    </font>
    <font>
      <b/>
      <sz val="26"/>
      <color theme="1"/>
      <name val="Calibri"/>
      <family val="2"/>
      <scheme val="minor"/>
    </font>
    <font>
      <sz val="10"/>
      <color theme="1"/>
      <name val="Calibri"/>
      <family val="2"/>
      <scheme val="minor"/>
    </font>
    <font>
      <sz val="10"/>
      <color theme="0"/>
      <name val="Calibri"/>
      <family val="2"/>
      <scheme val="minor"/>
    </font>
    <font>
      <sz val="10"/>
      <color rgb="FF000000"/>
      <name val="Calibri"/>
      <family val="2"/>
      <scheme val="minor"/>
    </font>
    <font>
      <sz val="20"/>
      <color theme="1"/>
      <name val="Calibri"/>
      <family val="2"/>
      <scheme val="minor"/>
    </font>
    <font>
      <sz val="11"/>
      <color theme="1"/>
      <name val="Arial"/>
      <family val="2"/>
    </font>
    <font>
      <b/>
      <sz val="14"/>
      <color theme="0"/>
      <name val="Arial"/>
      <family val="2"/>
    </font>
    <font>
      <i/>
      <sz val="12"/>
      <name val="Arial"/>
      <family val="2"/>
    </font>
    <font>
      <b/>
      <u/>
      <sz val="11"/>
      <color theme="1"/>
      <name val="Calibri"/>
      <family val="2"/>
      <scheme val="minor"/>
    </font>
  </fonts>
  <fills count="25">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5"/>
        <bgColor indexed="64"/>
      </patternFill>
    </fill>
    <fill>
      <patternFill patternType="solid">
        <fgColor theme="0" tint="-0.14996795556505021"/>
        <bgColor indexed="64"/>
      </patternFill>
    </fill>
    <fill>
      <patternFill patternType="solid">
        <fgColor rgb="FFFFCC66"/>
        <bgColor indexed="64"/>
      </patternFill>
    </fill>
    <fill>
      <patternFill patternType="solid">
        <fgColor theme="2" tint="-0.24994659260841701"/>
        <bgColor indexed="64"/>
      </patternFill>
    </fill>
    <fill>
      <patternFill patternType="solid">
        <fgColor rgb="FF92D050"/>
        <bgColor indexed="64"/>
      </patternFill>
    </fill>
    <fill>
      <patternFill patternType="solid">
        <fgColor theme="6" tint="0.59996337778862885"/>
        <bgColor indexed="64"/>
      </patternFill>
    </fill>
    <fill>
      <patternFill patternType="solid">
        <fgColor theme="3" tint="0.59996337778862885"/>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0"/>
        <bgColor indexed="64"/>
      </patternFill>
    </fill>
    <fill>
      <patternFill patternType="solid">
        <fgColor theme="5" tint="0.59996337778862885"/>
        <bgColor indexed="64"/>
      </patternFill>
    </fill>
    <fill>
      <patternFill patternType="solid">
        <fgColor rgb="FFF2F2F2"/>
        <bgColor indexed="64"/>
      </patternFill>
    </fill>
    <fill>
      <patternFill patternType="solid">
        <fgColor theme="0" tint="-0.14999847407452621"/>
        <bgColor indexed="64"/>
      </patternFill>
    </fill>
  </fills>
  <borders count="3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right style="thin">
        <color auto="1"/>
      </right>
      <top style="medium">
        <color auto="1"/>
      </top>
      <bottom/>
      <diagonal/>
    </border>
    <border>
      <left style="thin">
        <color auto="1"/>
      </left>
      <right/>
      <top style="medium">
        <color auto="1"/>
      </top>
      <bottom/>
      <diagonal/>
    </border>
  </borders>
  <cellStyleXfs count="1">
    <xf numFmtId="0" fontId="0" fillId="0" borderId="0"/>
  </cellStyleXfs>
  <cellXfs count="211">
    <xf numFmtId="0" fontId="0" fillId="0" borderId="0" xfId="0"/>
    <xf numFmtId="0" fontId="2" fillId="0" borderId="1" xfId="0" applyFont="1" applyFill="1" applyBorder="1" applyAlignment="1">
      <alignment horizontal="center" vertical="center" wrapText="1"/>
    </xf>
    <xf numFmtId="0" fontId="3" fillId="0" borderId="4" xfId="0" applyFont="1" applyBorder="1" applyAlignment="1">
      <alignment vertical="center" wrapText="1"/>
    </xf>
    <xf numFmtId="0" fontId="4" fillId="3" borderId="4" xfId="0" applyFont="1" applyFill="1" applyBorder="1" applyAlignment="1">
      <alignment vertical="center" wrapText="1"/>
    </xf>
    <xf numFmtId="0" fontId="4" fillId="4" borderId="4" xfId="0" applyFont="1" applyFill="1" applyBorder="1" applyAlignment="1">
      <alignment vertical="center" wrapText="1"/>
    </xf>
    <xf numFmtId="0" fontId="3" fillId="5" borderId="4" xfId="0" applyFont="1" applyFill="1" applyBorder="1" applyAlignment="1">
      <alignment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3" xfId="0" applyFont="1" applyBorder="1" applyAlignment="1">
      <alignment vertical="center" wrapText="1"/>
    </xf>
    <xf numFmtId="0" fontId="3" fillId="5" borderId="3" xfId="0" applyFont="1" applyFill="1" applyBorder="1" applyAlignment="1">
      <alignment vertical="center" wrapText="1"/>
    </xf>
    <xf numFmtId="0" fontId="5" fillId="0" borderId="7" xfId="0" applyFont="1" applyFill="1" applyBorder="1" applyAlignment="1">
      <alignment horizontal="center" vertical="center" wrapText="1"/>
    </xf>
    <xf numFmtId="0" fontId="3" fillId="0" borderId="7" xfId="0" applyFont="1" applyBorder="1" applyAlignment="1">
      <alignment vertical="center" wrapText="1"/>
    </xf>
    <xf numFmtId="0" fontId="3" fillId="6" borderId="7" xfId="0" applyFont="1" applyFill="1" applyBorder="1" applyAlignment="1">
      <alignment vertical="center" wrapText="1"/>
    </xf>
    <xf numFmtId="0" fontId="3" fillId="5" borderId="7" xfId="0" applyFont="1" applyFill="1" applyBorder="1" applyAlignment="1">
      <alignment vertical="center" wrapText="1"/>
    </xf>
    <xf numFmtId="0" fontId="3" fillId="2" borderId="7" xfId="0" applyFont="1" applyFill="1" applyBorder="1" applyAlignment="1">
      <alignment vertical="center" wrapText="1"/>
    </xf>
    <xf numFmtId="0" fontId="3" fillId="2" borderId="3" xfId="0" applyFont="1" applyFill="1" applyBorder="1" applyAlignment="1">
      <alignment vertical="center" wrapText="1"/>
    </xf>
    <xf numFmtId="0" fontId="3" fillId="6" borderId="3" xfId="0" applyFont="1" applyFill="1" applyBorder="1" applyAlignment="1">
      <alignment vertical="center" wrapText="1"/>
    </xf>
    <xf numFmtId="0" fontId="2" fillId="0" borderId="5" xfId="0" applyFont="1" applyFill="1" applyBorder="1" applyAlignment="1">
      <alignment horizontal="center"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7" borderId="6" xfId="0" applyFont="1" applyFill="1" applyBorder="1" applyAlignment="1">
      <alignment vertical="center" wrapText="1"/>
    </xf>
    <xf numFmtId="0" fontId="3" fillId="8" borderId="3" xfId="0" applyFont="1" applyFill="1" applyBorder="1" applyAlignment="1">
      <alignment vertical="center" wrapText="1"/>
    </xf>
    <xf numFmtId="0" fontId="3" fillId="2" borderId="4" xfId="0" applyFont="1" applyFill="1" applyBorder="1" applyAlignment="1">
      <alignment vertical="center" wrapText="1"/>
    </xf>
    <xf numFmtId="0" fontId="2" fillId="0" borderId="0" xfId="0" applyFont="1" applyAlignment="1">
      <alignment horizontal="center" vertical="center"/>
    </xf>
    <xf numFmtId="0" fontId="4" fillId="0" borderId="0" xfId="0" applyFont="1"/>
    <xf numFmtId="0" fontId="6" fillId="2" borderId="2" xfId="0" applyFont="1" applyFill="1" applyBorder="1" applyAlignment="1">
      <alignment vertical="center"/>
    </xf>
    <xf numFmtId="0" fontId="2" fillId="2" borderId="2" xfId="0" applyFont="1" applyFill="1" applyBorder="1" applyAlignment="1">
      <alignment vertical="center"/>
    </xf>
    <xf numFmtId="0" fontId="4" fillId="0" borderId="0" xfId="0" applyFont="1" applyAlignment="1">
      <alignment horizontal="center"/>
    </xf>
    <xf numFmtId="0" fontId="4" fillId="0" borderId="0" xfId="0" applyFont="1" applyAlignment="1">
      <alignment vertical="center"/>
    </xf>
    <xf numFmtId="0" fontId="8" fillId="0" borderId="0" xfId="0" applyFont="1"/>
    <xf numFmtId="0" fontId="0" fillId="0" borderId="0" xfId="0" applyAlignment="1">
      <alignment wrapText="1"/>
    </xf>
    <xf numFmtId="0" fontId="0" fillId="0" borderId="9" xfId="0" applyBorder="1" applyAlignment="1">
      <alignment horizontal="centerContinuous"/>
    </xf>
    <xf numFmtId="0" fontId="0" fillId="0" borderId="10" xfId="0" applyBorder="1" applyAlignment="1">
      <alignment horizontal="centerContinuous"/>
    </xf>
    <xf numFmtId="0" fontId="0" fillId="0" borderId="11" xfId="0" applyBorder="1" applyAlignment="1">
      <alignment horizontal="centerContinuous"/>
    </xf>
    <xf numFmtId="0" fontId="11" fillId="0" borderId="12" xfId="0" applyFont="1" applyFill="1" applyBorder="1" applyAlignment="1">
      <alignment horizontal="center" vertical="center"/>
    </xf>
    <xf numFmtId="0" fontId="12" fillId="0" borderId="9" xfId="0" applyFont="1" applyBorder="1" applyAlignment="1">
      <alignment vertical="center" wrapText="1"/>
    </xf>
    <xf numFmtId="0" fontId="8" fillId="0" borderId="12" xfId="0" applyFont="1" applyBorder="1" applyAlignment="1">
      <alignment horizontal="center" vertical="center"/>
    </xf>
    <xf numFmtId="0" fontId="8" fillId="10" borderId="9" xfId="0" applyFont="1" applyFill="1" applyBorder="1" applyAlignment="1">
      <alignment horizontal="left"/>
    </xf>
    <xf numFmtId="0" fontId="0" fillId="10" borderId="10" xfId="0" applyFill="1" applyBorder="1" applyAlignment="1">
      <alignment wrapText="1"/>
    </xf>
    <xf numFmtId="0" fontId="0" fillId="10" borderId="10" xfId="0" applyFill="1" applyBorder="1"/>
    <xf numFmtId="0" fontId="8" fillId="10" borderId="10" xfId="0" applyFont="1" applyFill="1" applyBorder="1" applyAlignment="1"/>
    <xf numFmtId="0" fontId="8" fillId="10" borderId="11" xfId="0" applyFont="1" applyFill="1" applyBorder="1" applyAlignment="1"/>
    <xf numFmtId="0" fontId="0" fillId="0" borderId="12" xfId="0" applyBorder="1"/>
    <xf numFmtId="0" fontId="9" fillId="9" borderId="12" xfId="0" applyFont="1" applyFill="1" applyBorder="1" applyAlignment="1">
      <alignment horizontal="center" vertical="center"/>
    </xf>
    <xf numFmtId="0" fontId="0" fillId="12" borderId="12" xfId="0" applyFill="1" applyBorder="1" applyAlignment="1">
      <alignment horizontal="center" vertical="center"/>
    </xf>
    <xf numFmtId="0" fontId="0" fillId="5" borderId="12" xfId="0" applyFill="1" applyBorder="1"/>
    <xf numFmtId="0" fontId="0" fillId="13" borderId="12" xfId="0" applyFill="1" applyBorder="1"/>
    <xf numFmtId="0" fontId="0" fillId="0" borderId="9" xfId="0" applyBorder="1" applyAlignment="1">
      <alignment wrapText="1"/>
    </xf>
    <xf numFmtId="0" fontId="0" fillId="0" borderId="12" xfId="0" applyBorder="1" applyAlignment="1">
      <alignment horizontal="center" vertical="center"/>
    </xf>
    <xf numFmtId="0" fontId="0" fillId="11" borderId="12" xfId="0" applyFill="1" applyBorder="1" applyAlignment="1">
      <alignment horizontal="center" vertical="center"/>
    </xf>
    <xf numFmtId="0" fontId="0" fillId="5" borderId="12" xfId="0" applyFill="1" applyBorder="1" applyAlignment="1">
      <alignment horizontal="center" vertical="center"/>
    </xf>
    <xf numFmtId="0" fontId="0" fillId="0" borderId="13" xfId="0" applyBorder="1"/>
    <xf numFmtId="0" fontId="0" fillId="0" borderId="14" xfId="0" applyBorder="1"/>
    <xf numFmtId="0" fontId="0" fillId="10" borderId="10" xfId="0" applyFill="1" applyBorder="1" applyAlignment="1">
      <alignment horizontal="center" vertical="center"/>
    </xf>
    <xf numFmtId="0" fontId="0" fillId="13" borderId="12" xfId="0" applyFill="1" applyBorder="1" applyAlignment="1">
      <alignment horizontal="center" vertical="center"/>
    </xf>
    <xf numFmtId="0" fontId="0" fillId="0" borderId="15" xfId="0" applyBorder="1"/>
    <xf numFmtId="0" fontId="8" fillId="5" borderId="9" xfId="0" applyFont="1" applyFill="1" applyBorder="1"/>
    <xf numFmtId="0" fontId="0" fillId="5" borderId="10" xfId="0" applyFill="1" applyBorder="1" applyAlignment="1">
      <alignment wrapText="1"/>
    </xf>
    <xf numFmtId="0" fontId="8" fillId="5" borderId="12" xfId="0" applyFont="1" applyFill="1" applyBorder="1" applyAlignment="1">
      <alignment horizontal="center"/>
    </xf>
    <xf numFmtId="0" fontId="13" fillId="0" borderId="12" xfId="0" applyFont="1" applyFill="1" applyBorder="1" applyAlignment="1">
      <alignment horizontal="left" vertical="center"/>
    </xf>
    <xf numFmtId="0" fontId="9" fillId="9" borderId="12" xfId="0" applyFont="1" applyFill="1" applyBorder="1" applyAlignment="1">
      <alignment horizontal="left" vertical="center"/>
    </xf>
    <xf numFmtId="9" fontId="0" fillId="0" borderId="12" xfId="0" applyNumberFormat="1" applyBorder="1"/>
    <xf numFmtId="0" fontId="13" fillId="0" borderId="12" xfId="0" applyFont="1" applyFill="1" applyBorder="1"/>
    <xf numFmtId="0" fontId="0" fillId="0" borderId="12" xfId="0" applyFill="1" applyBorder="1" applyAlignment="1">
      <alignment horizontal="left" vertical="center"/>
    </xf>
    <xf numFmtId="0" fontId="0" fillId="12" borderId="12" xfId="0" applyFill="1" applyBorder="1" applyAlignment="1">
      <alignment horizontal="left" vertical="center"/>
    </xf>
    <xf numFmtId="0" fontId="0" fillId="0" borderId="12" xfId="0" applyFill="1" applyBorder="1"/>
    <xf numFmtId="0" fontId="10" fillId="0" borderId="12" xfId="0" applyFont="1" applyBorder="1" applyAlignment="1">
      <alignment wrapText="1"/>
    </xf>
    <xf numFmtId="0" fontId="10" fillId="0" borderId="12" xfId="0" applyFont="1" applyBorder="1"/>
    <xf numFmtId="9" fontId="10" fillId="0" borderId="12" xfId="0" applyNumberFormat="1" applyFont="1" applyBorder="1"/>
    <xf numFmtId="3" fontId="0" fillId="0" borderId="12" xfId="0" applyNumberFormat="1" applyFont="1" applyBorder="1"/>
    <xf numFmtId="3" fontId="0" fillId="0" borderId="12" xfId="0" applyNumberFormat="1" applyBorder="1"/>
    <xf numFmtId="0" fontId="8" fillId="0" borderId="12" xfId="0" applyFont="1" applyBorder="1"/>
    <xf numFmtId="3" fontId="10" fillId="0" borderId="15" xfId="0" applyNumberFormat="1" applyFont="1" applyBorder="1"/>
    <xf numFmtId="0" fontId="0" fillId="0" borderId="10" xfId="0" applyBorder="1"/>
    <xf numFmtId="0" fontId="10" fillId="0" borderId="9" xfId="0" applyFont="1" applyBorder="1" applyAlignment="1">
      <alignment wrapText="1"/>
    </xf>
    <xf numFmtId="0" fontId="10" fillId="0" borderId="10" xfId="0" applyFont="1" applyBorder="1"/>
    <xf numFmtId="0" fontId="4" fillId="0" borderId="4" xfId="0" applyFont="1" applyFill="1" applyBorder="1" applyAlignment="1">
      <alignment vertical="center" wrapText="1"/>
    </xf>
    <xf numFmtId="0" fontId="0" fillId="0" borderId="12" xfId="0" applyBorder="1" applyProtection="1">
      <protection locked="0"/>
    </xf>
    <xf numFmtId="0" fontId="0" fillId="0" borderId="0" xfId="0" applyAlignment="1">
      <alignment horizontal="center" vertical="center" wrapText="1"/>
    </xf>
    <xf numFmtId="0" fontId="8" fillId="14" borderId="12"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3" fillId="0" borderId="7" xfId="0" applyFont="1" applyFill="1" applyBorder="1" applyAlignment="1">
      <alignment vertical="center" wrapText="1"/>
    </xf>
    <xf numFmtId="0" fontId="0" fillId="6" borderId="12" xfId="0" applyFill="1" applyBorder="1"/>
    <xf numFmtId="0" fontId="0" fillId="0" borderId="0" xfId="0" applyAlignment="1">
      <alignment vertical="top"/>
    </xf>
    <xf numFmtId="0" fontId="0" fillId="0" borderId="0" xfId="0" applyAlignment="1">
      <alignment horizontal="left" vertical="top" wrapText="1"/>
    </xf>
    <xf numFmtId="0" fontId="8" fillId="16" borderId="12" xfId="0" applyFont="1" applyFill="1" applyBorder="1"/>
    <xf numFmtId="0" fontId="8" fillId="16" borderId="9" xfId="0" applyFont="1" applyFill="1" applyBorder="1" applyAlignment="1">
      <alignment horizontal="centerContinuous"/>
    </xf>
    <xf numFmtId="0" fontId="0" fillId="16" borderId="10" xfId="0" applyFill="1" applyBorder="1" applyAlignment="1">
      <alignment horizontal="centerContinuous"/>
    </xf>
    <xf numFmtId="0" fontId="0" fillId="16" borderId="11" xfId="0" applyFill="1" applyBorder="1" applyAlignment="1">
      <alignment horizontal="centerContinuous"/>
    </xf>
    <xf numFmtId="0" fontId="8" fillId="17" borderId="12" xfId="0" applyFont="1" applyFill="1" applyBorder="1" applyAlignment="1">
      <alignment horizontal="center" vertical="center"/>
    </xf>
    <xf numFmtId="0" fontId="8" fillId="18" borderId="12" xfId="0" applyFont="1" applyFill="1" applyBorder="1" applyAlignment="1">
      <alignment horizontal="center" vertical="center"/>
    </xf>
    <xf numFmtId="0" fontId="8" fillId="19" borderId="12" xfId="0" applyFont="1" applyFill="1" applyBorder="1" applyAlignment="1">
      <alignment horizontal="center" vertical="center"/>
    </xf>
    <xf numFmtId="0" fontId="7" fillId="20" borderId="12" xfId="0" applyFont="1" applyFill="1" applyBorder="1" applyAlignment="1">
      <alignment horizontal="center" vertical="center"/>
    </xf>
    <xf numFmtId="0" fontId="0" fillId="0" borderId="0" xfId="0" applyBorder="1" applyAlignment="1">
      <alignment horizontal="left" vertical="center" wrapText="1"/>
    </xf>
    <xf numFmtId="0" fontId="0" fillId="18" borderId="12" xfId="0" applyFill="1" applyBorder="1" applyAlignment="1" applyProtection="1">
      <alignment vertical="top" wrapText="1"/>
      <protection locked="0"/>
    </xf>
    <xf numFmtId="0" fontId="0" fillId="18" borderId="12" xfId="0" applyFill="1" applyBorder="1" applyProtection="1">
      <protection locked="0"/>
    </xf>
    <xf numFmtId="0" fontId="6" fillId="16" borderId="23" xfId="0" applyFont="1" applyFill="1" applyBorder="1" applyAlignment="1">
      <alignment horizontal="center" vertical="center"/>
    </xf>
    <xf numFmtId="0" fontId="6" fillId="16" borderId="1" xfId="0" applyFont="1" applyFill="1" applyBorder="1" applyAlignment="1">
      <alignment horizontal="center" vertical="center" wrapText="1"/>
    </xf>
    <xf numFmtId="0" fontId="14" fillId="16" borderId="24" xfId="0" applyFont="1" applyFill="1" applyBorder="1" applyAlignment="1">
      <alignment horizontal="center" vertical="center"/>
    </xf>
    <xf numFmtId="0" fontId="14" fillId="16" borderId="25" xfId="0" applyFont="1" applyFill="1" applyBorder="1" applyAlignment="1">
      <alignment horizontal="center" vertical="center"/>
    </xf>
    <xf numFmtId="0" fontId="14" fillId="16" borderId="4" xfId="0" applyFont="1" applyFill="1" applyBorder="1" applyAlignment="1">
      <alignment horizontal="center" vertical="center"/>
    </xf>
    <xf numFmtId="0" fontId="2" fillId="16" borderId="4" xfId="0" applyFont="1" applyFill="1" applyBorder="1" applyAlignment="1">
      <alignment horizontal="center" vertical="center"/>
    </xf>
    <xf numFmtId="0" fontId="0" fillId="2" borderId="3" xfId="0" applyFill="1" applyBorder="1"/>
    <xf numFmtId="0" fontId="1" fillId="0" borderId="12" xfId="0" applyFont="1" applyBorder="1" applyAlignment="1">
      <alignment horizontal="center" vertical="center"/>
    </xf>
    <xf numFmtId="0" fontId="8" fillId="0" borderId="0" xfId="0" applyFont="1" applyAlignment="1">
      <alignment vertical="center"/>
    </xf>
    <xf numFmtId="0" fontId="6" fillId="2" borderId="1" xfId="0" applyFont="1" applyFill="1" applyBorder="1" applyAlignment="1">
      <alignment vertical="center"/>
    </xf>
    <xf numFmtId="0" fontId="3" fillId="6" borderId="12" xfId="0" applyFont="1" applyFill="1" applyBorder="1" applyAlignment="1">
      <alignment vertical="center" wrapText="1"/>
    </xf>
    <xf numFmtId="0" fontId="8" fillId="0" borderId="0" xfId="0" applyFont="1" applyAlignment="1">
      <alignment wrapText="1"/>
    </xf>
    <xf numFmtId="0" fontId="8" fillId="0" borderId="0" xfId="0" applyFont="1" applyAlignment="1"/>
    <xf numFmtId="14" fontId="8" fillId="0" borderId="0" xfId="0" applyNumberFormat="1" applyFont="1"/>
    <xf numFmtId="14" fontId="8" fillId="0" borderId="0" xfId="0" applyNumberFormat="1" applyFont="1" applyAlignment="1">
      <alignment horizontal="left"/>
    </xf>
    <xf numFmtId="0" fontId="8" fillId="0" borderId="12" xfId="0" applyFont="1" applyBorder="1" applyAlignment="1">
      <alignment horizontal="center" vertical="center" wrapText="1"/>
    </xf>
    <xf numFmtId="0" fontId="12" fillId="0" borderId="0" xfId="0" applyFont="1" applyAlignment="1">
      <alignment vertical="center"/>
    </xf>
    <xf numFmtId="0" fontId="16" fillId="0" borderId="0" xfId="0" applyFont="1"/>
    <xf numFmtId="0" fontId="12" fillId="0" borderId="12" xfId="0" applyFont="1" applyBorder="1" applyAlignment="1">
      <alignment vertical="center"/>
    </xf>
    <xf numFmtId="0" fontId="17" fillId="9" borderId="9" xfId="0" applyFont="1" applyFill="1" applyBorder="1" applyAlignment="1">
      <alignment horizontal="center" vertical="center"/>
    </xf>
    <xf numFmtId="0" fontId="18" fillId="6" borderId="12" xfId="0" applyFont="1" applyFill="1" applyBorder="1" applyAlignment="1">
      <alignment vertical="center" wrapText="1"/>
    </xf>
    <xf numFmtId="0" fontId="16" fillId="12" borderId="11" xfId="0" applyFont="1" applyFill="1" applyBorder="1" applyAlignment="1">
      <alignment horizontal="center" vertical="center"/>
    </xf>
    <xf numFmtId="0" fontId="16" fillId="5" borderId="12" xfId="0" applyFont="1" applyFill="1" applyBorder="1"/>
    <xf numFmtId="0" fontId="16" fillId="13" borderId="12" xfId="0" applyFont="1" applyFill="1" applyBorder="1"/>
    <xf numFmtId="0" fontId="17" fillId="9" borderId="12" xfId="0" applyFont="1" applyFill="1" applyBorder="1" applyAlignment="1">
      <alignment horizontal="center" vertical="center"/>
    </xf>
    <xf numFmtId="0" fontId="16" fillId="12" borderId="12" xfId="0" applyFont="1" applyFill="1" applyBorder="1" applyAlignment="1">
      <alignment horizontal="center" vertical="center"/>
    </xf>
    <xf numFmtId="0" fontId="12" fillId="0" borderId="12" xfId="0" applyFont="1" applyBorder="1" applyAlignment="1">
      <alignment horizontal="center" vertical="center"/>
    </xf>
    <xf numFmtId="0" fontId="16" fillId="0" borderId="12" xfId="0" applyFont="1" applyBorder="1" applyAlignment="1">
      <alignment horizontal="center" vertical="center"/>
    </xf>
    <xf numFmtId="0" fontId="16" fillId="0" borderId="0" xfId="0" applyFont="1" applyAlignment="1">
      <alignment horizontal="center" vertical="center"/>
    </xf>
    <xf numFmtId="0" fontId="16" fillId="10" borderId="9" xfId="0" applyFont="1" applyFill="1" applyBorder="1" applyAlignment="1">
      <alignment horizontal="center" vertical="center"/>
    </xf>
    <xf numFmtId="0" fontId="16" fillId="10" borderId="10" xfId="0" applyFont="1" applyFill="1" applyBorder="1" applyAlignment="1">
      <alignment horizontal="center" vertical="center"/>
    </xf>
    <xf numFmtId="0" fontId="16" fillId="10" borderId="11" xfId="0" applyFont="1" applyFill="1" applyBorder="1" applyAlignment="1">
      <alignment horizontal="center" vertical="center"/>
    </xf>
    <xf numFmtId="0" fontId="12" fillId="5" borderId="12" xfId="0" applyFont="1" applyFill="1" applyBorder="1" applyAlignment="1">
      <alignment horizontal="left" vertical="center"/>
    </xf>
    <xf numFmtId="0" fontId="12" fillId="0" borderId="0" xfId="0" applyFont="1" applyAlignment="1">
      <alignment horizontal="center" vertical="center"/>
    </xf>
    <xf numFmtId="0" fontId="12" fillId="0" borderId="0" xfId="0" applyFont="1"/>
    <xf numFmtId="0" fontId="8" fillId="22" borderId="15" xfId="0" applyFont="1" applyFill="1" applyBorder="1" applyAlignment="1">
      <alignment horizontal="center" vertical="center"/>
    </xf>
    <xf numFmtId="0" fontId="16" fillId="0" borderId="12" xfId="0" applyFont="1" applyBorder="1" applyAlignment="1">
      <alignment horizontal="center"/>
    </xf>
    <xf numFmtId="0" fontId="16" fillId="0" borderId="0" xfId="0" applyFont="1" applyAlignment="1">
      <alignment horizontal="center"/>
    </xf>
    <xf numFmtId="0" fontId="14" fillId="21" borderId="22" xfId="0" applyFont="1" applyFill="1" applyBorder="1" applyAlignment="1">
      <alignment horizontal="left" vertical="center"/>
    </xf>
    <xf numFmtId="0" fontId="14" fillId="0" borderId="0" xfId="0" applyFont="1" applyAlignment="1">
      <alignment horizontal="right"/>
    </xf>
    <xf numFmtId="0" fontId="14" fillId="0" borderId="0" xfId="0" applyFont="1" applyAlignment="1">
      <alignment horizontal="center"/>
    </xf>
    <xf numFmtId="0" fontId="19" fillId="21" borderId="0" xfId="0" applyFont="1" applyFill="1"/>
    <xf numFmtId="0" fontId="14" fillId="21" borderId="0" xfId="0" applyFont="1" applyFill="1" applyAlignment="1">
      <alignment vertical="center"/>
    </xf>
    <xf numFmtId="14" fontId="0" fillId="0" borderId="12" xfId="0" applyNumberFormat="1" applyBorder="1" applyProtection="1">
      <protection locked="0"/>
    </xf>
    <xf numFmtId="0" fontId="15" fillId="0" borderId="4" xfId="0" applyFont="1" applyBorder="1" applyAlignment="1" applyProtection="1">
      <alignment horizontal="center" vertical="center"/>
      <protection locked="0"/>
    </xf>
    <xf numFmtId="14" fontId="0" fillId="0" borderId="0" xfId="0" applyNumberFormat="1" applyAlignment="1">
      <alignment horizontal="left"/>
    </xf>
    <xf numFmtId="0" fontId="7" fillId="20" borderId="7" xfId="0" applyFont="1" applyFill="1" applyBorder="1" applyAlignment="1">
      <alignment horizontal="center"/>
    </xf>
    <xf numFmtId="0" fontId="7" fillId="20" borderId="5" xfId="0" applyFont="1" applyFill="1" applyBorder="1" applyAlignment="1">
      <alignment horizontal="center"/>
    </xf>
    <xf numFmtId="0" fontId="20" fillId="17" borderId="28" xfId="0" applyFont="1" applyFill="1" applyBorder="1" applyAlignment="1" applyProtection="1">
      <alignment horizontal="left" vertical="center" wrapText="1"/>
    </xf>
    <xf numFmtId="0" fontId="0" fillId="16" borderId="28" xfId="0" applyFill="1" applyBorder="1" applyAlignment="1">
      <alignment horizontal="center"/>
    </xf>
    <xf numFmtId="0" fontId="20" fillId="17" borderId="30" xfId="0" applyFont="1" applyFill="1" applyBorder="1" applyAlignment="1" applyProtection="1">
      <alignment horizontal="left" vertical="center" wrapText="1"/>
    </xf>
    <xf numFmtId="14" fontId="0" fillId="16" borderId="30" xfId="0" applyNumberFormat="1" applyFill="1" applyBorder="1" applyAlignment="1">
      <alignment horizontal="center"/>
    </xf>
    <xf numFmtId="0" fontId="0" fillId="16" borderId="30" xfId="0" applyFill="1" applyBorder="1" applyAlignment="1">
      <alignment horizontal="center"/>
    </xf>
    <xf numFmtId="0" fontId="20" fillId="23" borderId="30" xfId="0" applyFont="1" applyFill="1" applyBorder="1" applyAlignment="1" applyProtection="1">
      <alignment horizontal="left" vertical="center" wrapText="1"/>
    </xf>
    <xf numFmtId="0" fontId="20" fillId="17" borderId="31" xfId="0" applyFont="1" applyFill="1" applyBorder="1" applyAlignment="1" applyProtection="1">
      <alignment horizontal="left" vertical="center" wrapText="1"/>
    </xf>
    <xf numFmtId="0" fontId="0" fillId="16" borderId="32" xfId="0" applyFill="1" applyBorder="1" applyAlignment="1">
      <alignment horizontal="center"/>
    </xf>
    <xf numFmtId="0" fontId="20" fillId="24" borderId="28" xfId="0" applyFont="1" applyFill="1" applyBorder="1" applyAlignment="1" applyProtection="1">
      <alignment horizontal="left" vertical="center" wrapText="1"/>
    </xf>
    <xf numFmtId="0" fontId="20" fillId="24" borderId="30" xfId="0" applyFont="1" applyFill="1" applyBorder="1" applyAlignment="1" applyProtection="1">
      <alignment horizontal="left" vertical="center" wrapText="1"/>
    </xf>
    <xf numFmtId="0" fontId="20" fillId="24" borderId="31" xfId="0" applyFont="1" applyFill="1" applyBorder="1" applyAlignment="1" applyProtection="1">
      <alignment horizontal="left" vertical="center" wrapText="1"/>
    </xf>
    <xf numFmtId="0" fontId="0" fillId="16" borderId="31" xfId="0" applyFill="1" applyBorder="1" applyAlignment="1">
      <alignment horizontal="center"/>
    </xf>
    <xf numFmtId="0" fontId="0" fillId="16" borderId="0" xfId="0" applyFill="1" applyAlignment="1">
      <alignment horizontal="center"/>
    </xf>
    <xf numFmtId="0" fontId="0" fillId="16" borderId="30" xfId="0" applyFill="1" applyBorder="1" applyAlignment="1">
      <alignment horizontal="center" vertical="center"/>
    </xf>
    <xf numFmtId="3" fontId="0" fillId="0" borderId="12" xfId="0" applyNumberFormat="1" applyBorder="1" applyProtection="1">
      <protection locked="0"/>
    </xf>
    <xf numFmtId="9" fontId="0" fillId="0" borderId="12" xfId="0" applyNumberFormat="1" applyBorder="1" applyProtection="1">
      <protection locked="0"/>
    </xf>
    <xf numFmtId="0" fontId="23" fillId="0" borderId="0" xfId="0" applyFont="1"/>
    <xf numFmtId="0" fontId="0" fillId="0" borderId="0" xfId="0" quotePrefix="1"/>
    <xf numFmtId="164" fontId="0" fillId="0" borderId="12" xfId="0" applyNumberFormat="1" applyBorder="1" applyProtection="1">
      <protection locked="0"/>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Alignment="1">
      <alignment horizontal="left" vertical="top" wrapText="1"/>
    </xf>
    <xf numFmtId="0" fontId="0" fillId="0" borderId="0" xfId="0" applyAlignment="1">
      <alignment horizontal="left"/>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9"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wrapText="1"/>
    </xf>
    <xf numFmtId="0" fontId="0" fillId="16" borderId="16" xfId="0" applyFill="1" applyBorder="1" applyAlignment="1">
      <alignment horizontal="center" vertical="center"/>
    </xf>
    <xf numFmtId="0" fontId="0" fillId="16" borderId="17" xfId="0" applyFill="1" applyBorder="1" applyAlignment="1">
      <alignment horizontal="center" vertical="center"/>
    </xf>
    <xf numFmtId="0" fontId="0" fillId="16" borderId="18" xfId="0" applyFill="1" applyBorder="1" applyAlignment="1">
      <alignment horizontal="center" vertical="center"/>
    </xf>
    <xf numFmtId="0" fontId="0" fillId="16" borderId="19" xfId="0" applyFill="1" applyBorder="1" applyAlignment="1">
      <alignment horizontal="center" vertical="center"/>
    </xf>
    <xf numFmtId="0" fontId="0" fillId="16" borderId="20" xfId="0" applyFill="1" applyBorder="1" applyAlignment="1">
      <alignment horizontal="center" vertical="center"/>
    </xf>
    <xf numFmtId="0" fontId="0" fillId="16" borderId="21" xfId="0" applyFill="1" applyBorder="1" applyAlignment="1">
      <alignment horizontal="center" vertical="center"/>
    </xf>
    <xf numFmtId="0" fontId="8" fillId="15" borderId="12" xfId="0" applyFont="1" applyFill="1" applyBorder="1" applyAlignment="1">
      <alignment horizontal="center" wrapText="1"/>
    </xf>
    <xf numFmtId="0" fontId="8" fillId="14" borderId="12" xfId="0" applyFont="1" applyFill="1" applyBorder="1" applyAlignment="1">
      <alignment horizontal="center" vertical="center"/>
    </xf>
    <xf numFmtId="0" fontId="8" fillId="6" borderId="16" xfId="0" applyFont="1" applyFill="1" applyBorder="1" applyAlignment="1">
      <alignment horizontal="center" vertical="center"/>
    </xf>
    <xf numFmtId="0" fontId="8" fillId="6" borderId="17" xfId="0" applyFont="1" applyFill="1" applyBorder="1" applyAlignment="1">
      <alignment horizontal="center" vertical="center"/>
    </xf>
    <xf numFmtId="0" fontId="8" fillId="6" borderId="19" xfId="0" applyFont="1" applyFill="1" applyBorder="1" applyAlignment="1">
      <alignment horizontal="center" vertical="center"/>
    </xf>
    <xf numFmtId="0" fontId="8" fillId="6" borderId="20"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0" fillId="0" borderId="0" xfId="0" applyFont="1" applyAlignment="1">
      <alignment horizontal="left" vertical="center" wrapText="1"/>
    </xf>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20" fillId="17" borderId="7" xfId="0" applyFont="1" applyFill="1" applyBorder="1" applyAlignment="1" applyProtection="1">
      <alignment horizontal="center" vertical="center" textRotation="90" wrapText="1"/>
    </xf>
    <xf numFmtId="0" fontId="20" fillId="17" borderId="29" xfId="0" applyFont="1" applyFill="1" applyBorder="1" applyAlignment="1" applyProtection="1">
      <alignment horizontal="center" vertical="center" textRotation="90" wrapText="1"/>
    </xf>
    <xf numFmtId="0" fontId="20" fillId="17" borderId="5" xfId="0" applyFont="1" applyFill="1" applyBorder="1" applyAlignment="1" applyProtection="1">
      <alignment horizontal="center" vertical="center" textRotation="90" wrapText="1"/>
    </xf>
    <xf numFmtId="0" fontId="20" fillId="24" borderId="7" xfId="0" applyFont="1" applyFill="1" applyBorder="1" applyAlignment="1" applyProtection="1">
      <alignment horizontal="center" vertical="center" textRotation="90" wrapText="1"/>
    </xf>
    <xf numFmtId="0" fontId="20" fillId="24" borderId="29" xfId="0" applyFont="1" applyFill="1" applyBorder="1" applyAlignment="1" applyProtection="1">
      <alignment horizontal="center" vertical="center" textRotation="90" wrapText="1"/>
    </xf>
    <xf numFmtId="0" fontId="20" fillId="24" borderId="5" xfId="0" applyFont="1" applyFill="1" applyBorder="1" applyAlignment="1" applyProtection="1">
      <alignment horizontal="center" vertical="center" textRotation="90" wrapText="1"/>
    </xf>
    <xf numFmtId="0" fontId="21" fillId="0" borderId="33" xfId="0" applyFont="1" applyFill="1" applyBorder="1" applyAlignment="1" applyProtection="1">
      <alignment horizontal="left" vertical="center" wrapText="1"/>
    </xf>
    <xf numFmtId="0" fontId="21" fillId="0" borderId="34"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16" fillId="0" borderId="0" xfId="0" applyFont="1" applyAlignment="1">
      <alignment horizontal="left"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772410" cy="439420"/>
    <xdr:pic>
      <xdr:nvPicPr>
        <xdr:cNvPr id="2" name="Picture 1" descr="S:\Project\CMS TCPI\01.05645.030\Task 4\Action Learning Events\Action Learning Events SOP\TCPi_4C.jpg"/>
        <xdr:cNvPicPr/>
      </xdr:nvPicPr>
      <xdr:blipFill>
        <a:blip xmlns:r="http://schemas.openxmlformats.org/officeDocument/2006/relationships" r:embed="rId1"/>
        <a:srcRect/>
        <a:stretch>
          <a:fillRect/>
        </a:stretch>
      </xdr:blipFill>
      <xdr:spPr>
        <a:xfrm>
          <a:off x="0" y="0"/>
          <a:ext cx="2772410" cy="439420"/>
        </a:xfrm>
        <a:prstGeom prst="rect">
          <a:avLst/>
        </a:prstGeom>
        <a:noFill/>
        <a:ln>
          <a:noFill/>
          <a:prstDash/>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9</xdr:col>
      <xdr:colOff>317500</xdr:colOff>
      <xdr:row>0</xdr:row>
      <xdr:rowOff>0</xdr:rowOff>
    </xdr:from>
    <xdr:ext cx="2772410" cy="439420"/>
    <xdr:pic>
      <xdr:nvPicPr>
        <xdr:cNvPr id="3" name="Picture 2" descr="S:\Project\CMS TCPI\01.05645.030\Task 4\Action Learning Events\Action Learning Events SOP\TCPi_4C.jpg"/>
        <xdr:cNvPicPr/>
      </xdr:nvPicPr>
      <xdr:blipFill>
        <a:blip xmlns:r="http://schemas.openxmlformats.org/officeDocument/2006/relationships" r:embed="rId1"/>
        <a:srcRect/>
        <a:stretch>
          <a:fillRect/>
        </a:stretch>
      </xdr:blipFill>
      <xdr:spPr>
        <a:xfrm>
          <a:off x="9023350" y="0"/>
          <a:ext cx="2772410" cy="439420"/>
        </a:xfrm>
        <a:prstGeom prst="rect">
          <a:avLst/>
        </a:prstGeom>
        <a:noFill/>
        <a:ln>
          <a:noFill/>
          <a:prstDash/>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L20"/>
  <sheetViews>
    <sheetView tabSelected="1" workbookViewId="0"/>
  </sheetViews>
  <sheetFormatPr baseColWidth="10" defaultColWidth="8.83203125" defaultRowHeight="14" x14ac:dyDescent="0"/>
  <sheetData>
    <row r="1" spans="1:12">
      <c r="K1" s="59" t="s">
        <v>131</v>
      </c>
      <c r="L1" s="60"/>
    </row>
    <row r="2" spans="1:12">
      <c r="K2" s="62" t="s">
        <v>133</v>
      </c>
      <c r="L2" s="82"/>
    </row>
    <row r="3" spans="1:12">
      <c r="K3" s="63" t="s">
        <v>134</v>
      </c>
      <c r="L3" s="64"/>
    </row>
    <row r="4" spans="1:12">
      <c r="A4" s="29" t="s">
        <v>223</v>
      </c>
      <c r="K4" s="65" t="s">
        <v>135</v>
      </c>
      <c r="L4" s="45"/>
    </row>
    <row r="5" spans="1:12">
      <c r="K5" s="65" t="s">
        <v>136</v>
      </c>
      <c r="L5" s="46"/>
    </row>
    <row r="7" spans="1:12" ht="63.75" customHeight="1">
      <c r="A7" s="169" t="s">
        <v>219</v>
      </c>
      <c r="B7" s="169"/>
      <c r="C7" s="169"/>
      <c r="D7" s="169"/>
      <c r="E7" s="169"/>
      <c r="F7" s="169"/>
      <c r="G7" s="169"/>
      <c r="H7" s="169"/>
      <c r="I7" s="169"/>
      <c r="J7" s="169"/>
      <c r="K7" s="169"/>
      <c r="L7" s="169"/>
    </row>
    <row r="8" spans="1:12">
      <c r="A8" s="170"/>
      <c r="B8" s="170"/>
      <c r="C8" s="170"/>
      <c r="D8" s="170"/>
      <c r="E8" s="170"/>
      <c r="F8" s="170"/>
      <c r="G8" s="170"/>
      <c r="H8" s="170"/>
      <c r="I8" s="170"/>
      <c r="J8" s="170"/>
      <c r="K8" s="170"/>
      <c r="L8" s="170"/>
    </row>
    <row r="9" spans="1:12" s="83" customFormat="1" ht="264.75" customHeight="1">
      <c r="A9" s="169" t="s">
        <v>218</v>
      </c>
      <c r="B9" s="169"/>
      <c r="C9" s="169"/>
      <c r="D9" s="169"/>
      <c r="E9" s="169"/>
      <c r="F9" s="169"/>
      <c r="G9" s="169"/>
      <c r="H9" s="169"/>
      <c r="I9" s="169"/>
      <c r="J9" s="169"/>
      <c r="K9" s="169"/>
      <c r="L9" s="169"/>
    </row>
    <row r="10" spans="1:12" s="83" customFormat="1" ht="12.75" customHeight="1">
      <c r="A10" s="84"/>
      <c r="B10" s="84"/>
      <c r="C10" s="84"/>
      <c r="D10" s="84"/>
      <c r="E10" s="84"/>
      <c r="F10" s="84"/>
      <c r="G10" s="84"/>
      <c r="H10" s="84"/>
      <c r="I10" s="84"/>
      <c r="J10" s="84"/>
      <c r="K10" s="84"/>
      <c r="L10" s="84"/>
    </row>
    <row r="11" spans="1:12">
      <c r="A11" s="29" t="s">
        <v>144</v>
      </c>
    </row>
    <row r="12" spans="1:12">
      <c r="A12" s="29"/>
    </row>
    <row r="13" spans="1:12">
      <c r="A13" s="85" t="s">
        <v>202</v>
      </c>
      <c r="B13" s="86" t="s">
        <v>203</v>
      </c>
      <c r="C13" s="87"/>
      <c r="D13" s="87"/>
      <c r="E13" s="87"/>
      <c r="F13" s="87"/>
      <c r="G13" s="87"/>
      <c r="H13" s="87"/>
      <c r="I13" s="87"/>
      <c r="J13" s="87"/>
      <c r="K13" s="87"/>
      <c r="L13" s="88"/>
    </row>
    <row r="14" spans="1:12" ht="29" customHeight="1">
      <c r="A14" s="89">
        <v>1</v>
      </c>
      <c r="B14" s="171" t="s">
        <v>204</v>
      </c>
      <c r="C14" s="172"/>
      <c r="D14" s="172"/>
      <c r="E14" s="172"/>
      <c r="F14" s="172"/>
      <c r="G14" s="172"/>
      <c r="H14" s="172"/>
      <c r="I14" s="172"/>
      <c r="J14" s="172"/>
      <c r="K14" s="172"/>
      <c r="L14" s="173"/>
    </row>
    <row r="15" spans="1:12" ht="29" customHeight="1">
      <c r="A15" s="90">
        <v>2</v>
      </c>
      <c r="B15" s="174" t="s">
        <v>205</v>
      </c>
      <c r="C15" s="175"/>
      <c r="D15" s="175"/>
      <c r="E15" s="175"/>
      <c r="F15" s="175"/>
      <c r="G15" s="175"/>
      <c r="H15" s="175"/>
      <c r="I15" s="175"/>
      <c r="J15" s="175"/>
      <c r="K15" s="175"/>
      <c r="L15" s="176"/>
    </row>
    <row r="16" spans="1:12" ht="43.5" customHeight="1">
      <c r="A16" s="131">
        <v>3</v>
      </c>
      <c r="B16" s="166" t="s">
        <v>221</v>
      </c>
      <c r="C16" s="167"/>
      <c r="D16" s="167"/>
      <c r="E16" s="167"/>
      <c r="F16" s="167"/>
      <c r="G16" s="167"/>
      <c r="H16" s="167"/>
      <c r="I16" s="167"/>
      <c r="J16" s="167"/>
      <c r="K16" s="167"/>
      <c r="L16" s="168"/>
    </row>
    <row r="17" spans="1:12" ht="43.5" customHeight="1">
      <c r="A17" s="91">
        <v>4</v>
      </c>
      <c r="B17" s="163" t="s">
        <v>220</v>
      </c>
      <c r="C17" s="164"/>
      <c r="D17" s="164"/>
      <c r="E17" s="164"/>
      <c r="F17" s="164"/>
      <c r="G17" s="164"/>
      <c r="H17" s="164"/>
      <c r="I17" s="164"/>
      <c r="J17" s="164"/>
      <c r="K17" s="164"/>
      <c r="L17" s="165"/>
    </row>
    <row r="18" spans="1:12" ht="29" customHeight="1">
      <c r="A18" s="92">
        <v>5</v>
      </c>
      <c r="B18" s="166" t="s">
        <v>238</v>
      </c>
      <c r="C18" s="167"/>
      <c r="D18" s="167"/>
      <c r="E18" s="167"/>
      <c r="F18" s="167"/>
      <c r="G18" s="167"/>
      <c r="H18" s="167"/>
      <c r="I18" s="167"/>
      <c r="J18" s="167"/>
      <c r="K18" s="167"/>
      <c r="L18" s="168"/>
    </row>
    <row r="19" spans="1:12" ht="25" customHeight="1">
      <c r="A19" s="93"/>
      <c r="B19" s="93"/>
      <c r="C19" s="93"/>
      <c r="D19" s="93"/>
      <c r="E19" s="93"/>
      <c r="F19" s="93"/>
      <c r="G19" s="93"/>
      <c r="H19" s="93"/>
      <c r="I19" s="93"/>
      <c r="J19" s="93"/>
      <c r="K19" s="93"/>
      <c r="L19" s="93"/>
    </row>
    <row r="20" spans="1:12">
      <c r="A20" t="s">
        <v>206</v>
      </c>
    </row>
  </sheetData>
  <sheetProtection password="C9FB" sheet="1" objects="1" scenarios="1"/>
  <mergeCells count="8">
    <mergeCell ref="B17:L17"/>
    <mergeCell ref="B18:L18"/>
    <mergeCell ref="A7:L7"/>
    <mergeCell ref="A8:L8"/>
    <mergeCell ref="A9:L9"/>
    <mergeCell ref="B14:L14"/>
    <mergeCell ref="B15:L15"/>
    <mergeCell ref="B16:L16"/>
  </mergeCells>
  <pageMargins left="0.7" right="0.7" top="0.75" bottom="0.75" header="0.3" footer="0.3"/>
  <pageSetup scale="86"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B1:W8"/>
  <sheetViews>
    <sheetView workbookViewId="0">
      <selection activeCell="G8" sqref="G8"/>
    </sheetView>
  </sheetViews>
  <sheetFormatPr baseColWidth="10" defaultColWidth="8.83203125" defaultRowHeight="14" x14ac:dyDescent="0"/>
  <cols>
    <col min="2" max="2" width="12.33203125" customWidth="1"/>
    <col min="3" max="3" width="27.33203125" customWidth="1"/>
    <col min="4" max="10" width="12.6640625" customWidth="1"/>
    <col min="11" max="11" width="18.1640625" customWidth="1"/>
    <col min="17" max="17" width="15.1640625" customWidth="1"/>
  </cols>
  <sheetData>
    <row r="1" spans="2:23">
      <c r="B1" s="177" t="s">
        <v>168</v>
      </c>
      <c r="C1" s="178"/>
      <c r="D1" s="178"/>
      <c r="E1" s="178"/>
      <c r="F1" s="178"/>
      <c r="G1" s="178"/>
      <c r="H1" s="178"/>
      <c r="I1" s="179"/>
    </row>
    <row r="2" spans="2:23">
      <c r="B2" s="180"/>
      <c r="C2" s="181"/>
      <c r="D2" s="181"/>
      <c r="E2" s="181"/>
      <c r="F2" s="181"/>
      <c r="G2" s="181"/>
      <c r="H2" s="181"/>
      <c r="I2" s="182"/>
    </row>
    <row r="5" spans="2:23">
      <c r="B5" s="184" t="s">
        <v>159</v>
      </c>
      <c r="C5" s="184"/>
      <c r="D5" s="184"/>
      <c r="E5" s="184"/>
      <c r="F5" s="184"/>
      <c r="G5" s="184"/>
      <c r="H5" s="184"/>
      <c r="I5" s="184"/>
      <c r="J5" s="184"/>
      <c r="K5" s="183" t="s">
        <v>167</v>
      </c>
      <c r="L5" s="185" t="s">
        <v>158</v>
      </c>
      <c r="M5" s="186"/>
      <c r="N5" s="186"/>
      <c r="O5" s="186"/>
      <c r="P5" s="186"/>
      <c r="Q5" s="186"/>
      <c r="R5" s="186"/>
      <c r="S5" s="186"/>
      <c r="T5" s="186"/>
      <c r="U5" s="186"/>
      <c r="V5" s="186"/>
      <c r="W5" s="186"/>
    </row>
    <row r="6" spans="2:23">
      <c r="B6" s="184"/>
      <c r="C6" s="184"/>
      <c r="D6" s="184"/>
      <c r="E6" s="184"/>
      <c r="F6" s="184"/>
      <c r="G6" s="184"/>
      <c r="H6" s="184"/>
      <c r="I6" s="184"/>
      <c r="J6" s="184"/>
      <c r="K6" s="183"/>
      <c r="L6" s="187"/>
      <c r="M6" s="188"/>
      <c r="N6" s="188"/>
      <c r="O6" s="188"/>
      <c r="P6" s="188"/>
      <c r="Q6" s="188"/>
      <c r="R6" s="188"/>
      <c r="S6" s="188"/>
      <c r="T6" s="188"/>
      <c r="U6" s="188"/>
      <c r="V6" s="188"/>
      <c r="W6" s="188"/>
    </row>
    <row r="7" spans="2:23" s="78" customFormat="1" ht="56">
      <c r="B7" s="79" t="s">
        <v>157</v>
      </c>
      <c r="C7" s="79" t="s">
        <v>226</v>
      </c>
      <c r="D7" s="79" t="s">
        <v>156</v>
      </c>
      <c r="E7" s="79" t="s">
        <v>155</v>
      </c>
      <c r="F7" s="79" t="s">
        <v>161</v>
      </c>
      <c r="G7" s="79" t="s">
        <v>248</v>
      </c>
      <c r="H7" s="79" t="s">
        <v>162</v>
      </c>
      <c r="I7" s="79" t="s">
        <v>163</v>
      </c>
      <c r="J7" s="79" t="s">
        <v>164</v>
      </c>
      <c r="K7" s="183"/>
      <c r="L7" s="80" t="s">
        <v>153</v>
      </c>
      <c r="M7" s="80" t="s">
        <v>152</v>
      </c>
      <c r="N7" s="80" t="s">
        <v>151</v>
      </c>
      <c r="O7" s="80" t="s">
        <v>150</v>
      </c>
      <c r="P7" s="80" t="s">
        <v>149</v>
      </c>
      <c r="Q7" s="80" t="s">
        <v>148</v>
      </c>
      <c r="R7" s="80" t="s">
        <v>147</v>
      </c>
      <c r="S7" s="80" t="s">
        <v>146</v>
      </c>
      <c r="T7" s="80" t="s">
        <v>165</v>
      </c>
      <c r="U7" s="80" t="s">
        <v>145</v>
      </c>
      <c r="V7" s="80" t="s">
        <v>166</v>
      </c>
      <c r="W7" s="80" t="s">
        <v>160</v>
      </c>
    </row>
    <row r="8" spans="2:23">
      <c r="B8" s="139"/>
      <c r="C8" s="77"/>
      <c r="D8" s="77"/>
      <c r="E8" s="77"/>
      <c r="F8" s="94"/>
      <c r="G8" s="162"/>
      <c r="H8" s="77"/>
      <c r="I8" s="94"/>
      <c r="J8" s="95"/>
      <c r="K8" s="94"/>
      <c r="L8" s="158"/>
      <c r="M8" s="158"/>
      <c r="N8" s="158"/>
      <c r="O8" s="158"/>
      <c r="P8" s="158"/>
      <c r="Q8" s="158"/>
      <c r="R8" s="158"/>
      <c r="S8" s="158"/>
      <c r="T8" s="159"/>
      <c r="U8" s="159"/>
      <c r="V8" s="159"/>
      <c r="W8" s="159"/>
    </row>
  </sheetData>
  <sheetProtection password="C9FB" sheet="1" objects="1" scenarios="1"/>
  <mergeCells count="4">
    <mergeCell ref="B1:I2"/>
    <mergeCell ref="K5:K7"/>
    <mergeCell ref="B5:J6"/>
    <mergeCell ref="L5:W6"/>
  </mergeCells>
  <dataValidations count="5">
    <dataValidation type="list" allowBlank="1" showInputMessage="1" showErrorMessage="1" sqref="F8">
      <formula1>"Allergy/Immunology, Anesthesia, Cardiology, Dermatology, Emergency, Endocrinology, Gastroenterology, Gynecology, Hematology, Infectious Disease, Neonatology, Neurology, Orthopedic, Pathology, Podiatry, Psychiatry, Pulmonary, Radiology, Rheumatology, Other"</formula1>
    </dataValidation>
    <dataValidation type="list" allowBlank="1" showInputMessage="1" showErrorMessage="1" sqref="I8">
      <formula1>"Urban, Rural, Suburban, Mix"</formula1>
    </dataValidation>
    <dataValidation type="list" allowBlank="1" showInputMessage="1" showErrorMessage="1" sqref="J8">
      <formula1>"Baseline, Follow-up"</formula1>
    </dataValidation>
    <dataValidation type="list" allowBlank="1" showInputMessage="1" showErrorMessage="1" sqref="K8">
      <formula1>"Yes, No"</formula1>
    </dataValidation>
    <dataValidation type="decimal" allowBlank="1" showInputMessage="1" showErrorMessage="1" sqref="T8:W8">
      <formula1>0</formula1>
      <formula2>1</formula2>
    </dataValidation>
  </dataValidations>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59999389629810485"/>
  </sheetPr>
  <dimension ref="A1:X40"/>
  <sheetViews>
    <sheetView zoomScale="70" zoomScaleNormal="70" zoomScalePageLayoutView="70" workbookViewId="0">
      <pane xSplit="3" ySplit="3" topLeftCell="D4" activePane="bottomRight" state="frozen"/>
      <selection pane="topRight" activeCell="D1" sqref="D1"/>
      <selection pane="bottomLeft" activeCell="A4" sqref="A4"/>
      <selection pane="bottomRight" activeCell="A4" sqref="A4"/>
    </sheetView>
  </sheetViews>
  <sheetFormatPr baseColWidth="10" defaultColWidth="8.83203125" defaultRowHeight="18" x14ac:dyDescent="0"/>
  <cols>
    <col min="1" max="1" width="10.6640625" style="23" customWidth="1"/>
    <col min="2" max="2" width="11.83203125" style="23" customWidth="1"/>
    <col min="3" max="3" width="50.33203125" style="24" customWidth="1"/>
    <col min="4" max="4" width="54.33203125" style="24" customWidth="1"/>
    <col min="5" max="5" width="52.6640625" style="24" customWidth="1"/>
    <col min="6" max="6" width="56.5" style="24" customWidth="1"/>
    <col min="7" max="7" width="51.83203125" style="24" customWidth="1"/>
    <col min="8" max="8" width="10.5" customWidth="1"/>
    <col min="12" max="12" width="8.83203125" style="104"/>
  </cols>
  <sheetData>
    <row r="1" spans="1:24" s="137" customFormat="1" ht="26" thickBot="1">
      <c r="A1" s="134" t="s">
        <v>210</v>
      </c>
      <c r="B1" s="134"/>
      <c r="C1" s="134"/>
      <c r="D1" s="135" t="s">
        <v>209</v>
      </c>
      <c r="E1" s="136">
        <f>+'2. Demographics'!C8</f>
        <v>0</v>
      </c>
      <c r="L1" s="138"/>
      <c r="M1" s="138"/>
      <c r="N1" s="138"/>
      <c r="O1" s="138"/>
      <c r="P1" s="138"/>
      <c r="Q1" s="138"/>
      <c r="R1" s="138"/>
      <c r="S1" s="138"/>
      <c r="T1" s="138"/>
      <c r="U1" s="138"/>
      <c r="V1" s="138"/>
      <c r="W1" s="138"/>
      <c r="X1" s="138"/>
    </row>
    <row r="2" spans="1:24" ht="61" thickBot="1">
      <c r="A2" s="96"/>
      <c r="B2" s="97" t="s">
        <v>207</v>
      </c>
      <c r="C2" s="98" t="s">
        <v>0</v>
      </c>
      <c r="D2" s="98">
        <v>0</v>
      </c>
      <c r="E2" s="98">
        <v>1</v>
      </c>
      <c r="F2" s="99">
        <v>2</v>
      </c>
      <c r="G2" s="100">
        <v>3</v>
      </c>
      <c r="H2" s="101" t="s">
        <v>208</v>
      </c>
    </row>
    <row r="3" spans="1:24" ht="21" thickBot="1">
      <c r="A3" s="105"/>
      <c r="B3" s="25"/>
      <c r="C3" s="26"/>
      <c r="D3" s="26"/>
      <c r="E3" s="26"/>
      <c r="F3" s="26"/>
      <c r="G3" s="26"/>
      <c r="H3" s="102"/>
    </row>
    <row r="4" spans="1:24" ht="150" customHeight="1" thickBot="1">
      <c r="A4" s="1">
        <v>1</v>
      </c>
      <c r="B4" s="1" t="s">
        <v>178</v>
      </c>
      <c r="C4" s="2" t="s">
        <v>7</v>
      </c>
      <c r="D4" s="76" t="s">
        <v>199</v>
      </c>
      <c r="E4" s="3" t="s">
        <v>8</v>
      </c>
      <c r="F4" s="4" t="s">
        <v>9</v>
      </c>
      <c r="G4" s="5" t="s">
        <v>10</v>
      </c>
      <c r="H4" s="140"/>
    </row>
    <row r="5" spans="1:24" ht="150" customHeight="1" thickBot="1">
      <c r="A5" s="6">
        <v>2</v>
      </c>
      <c r="B5" s="6" t="s">
        <v>177</v>
      </c>
      <c r="C5" s="2" t="s">
        <v>11</v>
      </c>
      <c r="D5" s="2" t="s">
        <v>12</v>
      </c>
      <c r="E5" s="2" t="s">
        <v>13</v>
      </c>
      <c r="F5" s="2" t="s">
        <v>14</v>
      </c>
      <c r="G5" s="5" t="s">
        <v>15</v>
      </c>
      <c r="H5" s="140"/>
    </row>
    <row r="6" spans="1:24" ht="150" customHeight="1" thickBot="1">
      <c r="A6" s="6">
        <v>3</v>
      </c>
      <c r="B6" s="7" t="s">
        <v>178</v>
      </c>
      <c r="C6" s="8" t="s">
        <v>16</v>
      </c>
      <c r="D6" s="8" t="s">
        <v>17</v>
      </c>
      <c r="E6" s="8" t="s">
        <v>18</v>
      </c>
      <c r="F6" s="8" t="s">
        <v>19</v>
      </c>
      <c r="G6" s="9" t="s">
        <v>20</v>
      </c>
      <c r="H6" s="140"/>
    </row>
    <row r="7" spans="1:24" s="27" customFormat="1" ht="19" thickBot="1">
      <c r="A7" s="193"/>
      <c r="B7" s="194"/>
      <c r="C7" s="194"/>
      <c r="D7" s="194"/>
      <c r="E7" s="194"/>
      <c r="F7" s="194"/>
      <c r="G7" s="194"/>
      <c r="H7" s="102"/>
    </row>
    <row r="8" spans="1:24" ht="150" customHeight="1" thickBot="1">
      <c r="A8" s="10">
        <v>4</v>
      </c>
      <c r="B8" s="10" t="s">
        <v>179</v>
      </c>
      <c r="C8" s="11" t="s">
        <v>21</v>
      </c>
      <c r="D8" s="11" t="s">
        <v>22</v>
      </c>
      <c r="E8" s="12" t="s">
        <v>23</v>
      </c>
      <c r="F8" s="11" t="s">
        <v>24</v>
      </c>
      <c r="G8" s="13" t="s">
        <v>25</v>
      </c>
      <c r="H8" s="140"/>
    </row>
    <row r="9" spans="1:24" ht="150" customHeight="1" thickBot="1">
      <c r="A9" s="10">
        <v>5</v>
      </c>
      <c r="B9" s="10" t="s">
        <v>180</v>
      </c>
      <c r="C9" s="11" t="s">
        <v>26</v>
      </c>
      <c r="D9" s="11" t="s">
        <v>27</v>
      </c>
      <c r="E9" s="11" t="s">
        <v>28</v>
      </c>
      <c r="F9" s="14" t="s">
        <v>29</v>
      </c>
      <c r="G9" s="13" t="s">
        <v>30</v>
      </c>
      <c r="H9" s="140"/>
    </row>
    <row r="10" spans="1:24" s="24" customFormat="1" ht="19" thickBot="1">
      <c r="A10" s="193"/>
      <c r="B10" s="194"/>
      <c r="C10" s="194"/>
      <c r="D10" s="194"/>
      <c r="E10" s="194"/>
      <c r="F10" s="194"/>
      <c r="G10" s="194"/>
      <c r="H10" s="102"/>
    </row>
    <row r="11" spans="1:24" ht="150" customHeight="1" thickBot="1">
      <c r="A11" s="10">
        <v>6</v>
      </c>
      <c r="B11" s="10" t="s">
        <v>181</v>
      </c>
      <c r="C11" s="11" t="s">
        <v>31</v>
      </c>
      <c r="D11" s="11" t="s">
        <v>32</v>
      </c>
      <c r="E11" s="11" t="s">
        <v>33</v>
      </c>
      <c r="F11" s="11" t="s">
        <v>34</v>
      </c>
      <c r="G11" s="14" t="s">
        <v>35</v>
      </c>
      <c r="H11" s="140"/>
    </row>
    <row r="12" spans="1:24" s="24" customFormat="1" ht="23.25" customHeight="1" thickBot="1">
      <c r="A12" s="193"/>
      <c r="B12" s="194"/>
      <c r="C12" s="194"/>
      <c r="D12" s="194"/>
      <c r="E12" s="194"/>
      <c r="F12" s="194"/>
      <c r="G12" s="194"/>
      <c r="H12" s="102"/>
    </row>
    <row r="13" spans="1:24" ht="190" customHeight="1" thickBot="1">
      <c r="A13" s="10">
        <v>7</v>
      </c>
      <c r="B13" s="10" t="s">
        <v>182</v>
      </c>
      <c r="C13" s="11" t="s">
        <v>98</v>
      </c>
      <c r="D13" s="11" t="s">
        <v>36</v>
      </c>
      <c r="E13" s="12" t="s">
        <v>37</v>
      </c>
      <c r="F13" s="11" t="s">
        <v>38</v>
      </c>
      <c r="G13" s="13" t="s">
        <v>77</v>
      </c>
      <c r="H13" s="140"/>
    </row>
    <row r="14" spans="1:24" s="24" customFormat="1" ht="19" thickBot="1">
      <c r="A14" s="193"/>
      <c r="B14" s="194"/>
      <c r="C14" s="194"/>
      <c r="D14" s="194"/>
      <c r="E14" s="194"/>
      <c r="F14" s="194"/>
      <c r="G14" s="194"/>
      <c r="H14" s="102"/>
    </row>
    <row r="15" spans="1:24" ht="150" customHeight="1" thickBot="1">
      <c r="A15" s="10">
        <v>8</v>
      </c>
      <c r="B15" s="10" t="s">
        <v>183</v>
      </c>
      <c r="C15" s="11" t="s">
        <v>95</v>
      </c>
      <c r="D15" s="11" t="s">
        <v>97</v>
      </c>
      <c r="E15" s="11" t="s">
        <v>96</v>
      </c>
      <c r="F15" s="12" t="s">
        <v>39</v>
      </c>
      <c r="G15" s="13" t="s">
        <v>40</v>
      </c>
      <c r="H15" s="140"/>
    </row>
    <row r="16" spans="1:24" s="24" customFormat="1" ht="19" thickBot="1">
      <c r="A16" s="189"/>
      <c r="B16" s="190"/>
      <c r="C16" s="190"/>
      <c r="D16" s="190"/>
      <c r="E16" s="190"/>
      <c r="F16" s="190"/>
      <c r="G16" s="190"/>
      <c r="H16" s="102"/>
    </row>
    <row r="17" spans="1:8" ht="176.25" customHeight="1" thickBot="1">
      <c r="A17" s="6">
        <v>9</v>
      </c>
      <c r="B17" s="6" t="s">
        <v>184</v>
      </c>
      <c r="C17" s="2" t="s">
        <v>78</v>
      </c>
      <c r="D17" s="8" t="s">
        <v>79</v>
      </c>
      <c r="E17" s="8" t="s">
        <v>80</v>
      </c>
      <c r="F17" s="15" t="s">
        <v>81</v>
      </c>
      <c r="G17" s="9" t="s">
        <v>82</v>
      </c>
      <c r="H17" s="140"/>
    </row>
    <row r="18" spans="1:8" ht="150" customHeight="1" thickBot="1">
      <c r="A18" s="10">
        <v>10</v>
      </c>
      <c r="B18" s="10"/>
      <c r="C18" s="2" t="s">
        <v>86</v>
      </c>
      <c r="D18" s="8" t="s">
        <v>83</v>
      </c>
      <c r="E18" s="8" t="s">
        <v>87</v>
      </c>
      <c r="F18" s="16" t="s">
        <v>84</v>
      </c>
      <c r="G18" s="15" t="s">
        <v>85</v>
      </c>
      <c r="H18" s="140"/>
    </row>
    <row r="19" spans="1:8" s="24" customFormat="1" ht="19" thickBot="1">
      <c r="A19" s="193"/>
      <c r="B19" s="194"/>
      <c r="C19" s="194"/>
      <c r="D19" s="194"/>
      <c r="E19" s="194"/>
      <c r="F19" s="194"/>
      <c r="G19" s="194"/>
      <c r="H19" s="102"/>
    </row>
    <row r="20" spans="1:8" ht="150" customHeight="1" thickBot="1">
      <c r="A20" s="10">
        <v>11</v>
      </c>
      <c r="B20" s="10" t="s">
        <v>185</v>
      </c>
      <c r="C20" s="2" t="s">
        <v>91</v>
      </c>
      <c r="D20" s="8" t="s">
        <v>88</v>
      </c>
      <c r="E20" s="8" t="s">
        <v>89</v>
      </c>
      <c r="F20" s="15" t="s">
        <v>90</v>
      </c>
      <c r="G20" s="9" t="s">
        <v>92</v>
      </c>
      <c r="H20" s="140"/>
    </row>
    <row r="21" spans="1:8" s="24" customFormat="1" ht="19" customHeight="1" thickBot="1">
      <c r="A21" s="191"/>
      <c r="B21" s="192"/>
      <c r="C21" s="192"/>
      <c r="D21" s="192"/>
      <c r="E21" s="192"/>
      <c r="F21" s="192"/>
      <c r="G21" s="192"/>
      <c r="H21" s="102"/>
    </row>
    <row r="22" spans="1:8" ht="150" customHeight="1" thickBot="1">
      <c r="A22" s="10">
        <v>12</v>
      </c>
      <c r="B22" s="10" t="s">
        <v>186</v>
      </c>
      <c r="C22" s="11" t="s">
        <v>171</v>
      </c>
      <c r="D22" s="11" t="s">
        <v>172</v>
      </c>
      <c r="E22" s="81" t="s">
        <v>173</v>
      </c>
      <c r="F22" s="81" t="s">
        <v>174</v>
      </c>
      <c r="G22" s="14" t="s">
        <v>175</v>
      </c>
      <c r="H22" s="140"/>
    </row>
    <row r="23" spans="1:8" s="28" customFormat="1" ht="19" thickBot="1">
      <c r="A23" s="193"/>
      <c r="B23" s="194"/>
      <c r="C23" s="194"/>
      <c r="D23" s="194"/>
      <c r="E23" s="194"/>
      <c r="F23" s="194"/>
      <c r="G23" s="194"/>
      <c r="H23" s="102"/>
    </row>
    <row r="24" spans="1:8" ht="150" customHeight="1" thickBot="1">
      <c r="A24" s="17">
        <v>13</v>
      </c>
      <c r="B24" s="17" t="s">
        <v>1</v>
      </c>
      <c r="C24" s="18" t="s">
        <v>2</v>
      </c>
      <c r="D24" s="19" t="s">
        <v>3</v>
      </c>
      <c r="E24" s="19" t="s">
        <v>4</v>
      </c>
      <c r="F24" s="19" t="s">
        <v>5</v>
      </c>
      <c r="G24" s="20" t="s">
        <v>6</v>
      </c>
      <c r="H24" s="140"/>
    </row>
    <row r="25" spans="1:8" s="24" customFormat="1" ht="19" thickBot="1">
      <c r="A25" s="189"/>
      <c r="B25" s="190"/>
      <c r="C25" s="190"/>
      <c r="D25" s="190"/>
      <c r="E25" s="190"/>
      <c r="F25" s="190"/>
      <c r="G25" s="190"/>
      <c r="H25" s="102"/>
    </row>
    <row r="26" spans="1:8" ht="150" customHeight="1" thickBot="1">
      <c r="A26" s="10">
        <v>14</v>
      </c>
      <c r="B26" s="10" t="s">
        <v>187</v>
      </c>
      <c r="C26" s="11" t="s">
        <v>170</v>
      </c>
      <c r="D26" s="11" t="s">
        <v>42</v>
      </c>
      <c r="E26" s="11" t="s">
        <v>43</v>
      </c>
      <c r="F26" s="12" t="s">
        <v>44</v>
      </c>
      <c r="G26" s="13" t="s">
        <v>45</v>
      </c>
      <c r="H26" s="140"/>
    </row>
    <row r="27" spans="1:8" ht="150" customHeight="1" thickBot="1">
      <c r="A27" s="10">
        <v>15</v>
      </c>
      <c r="B27" s="10" t="s">
        <v>188</v>
      </c>
      <c r="C27" s="11" t="s">
        <v>46</v>
      </c>
      <c r="D27" s="11" t="s">
        <v>47</v>
      </c>
      <c r="E27" s="11" t="s">
        <v>48</v>
      </c>
      <c r="F27" s="12" t="s">
        <v>200</v>
      </c>
      <c r="G27" s="14" t="s">
        <v>201</v>
      </c>
      <c r="H27" s="140"/>
    </row>
    <row r="28" spans="1:8" ht="19" customHeight="1" thickBot="1">
      <c r="A28" s="195"/>
      <c r="B28" s="196"/>
      <c r="C28" s="196"/>
      <c r="D28" s="196"/>
      <c r="E28" s="196"/>
      <c r="F28" s="196"/>
      <c r="G28" s="196"/>
      <c r="H28" s="102"/>
    </row>
    <row r="29" spans="1:8" ht="150" customHeight="1" thickBot="1">
      <c r="A29" s="10">
        <v>16</v>
      </c>
      <c r="B29" s="10" t="s">
        <v>189</v>
      </c>
      <c r="C29" s="11" t="s">
        <v>49</v>
      </c>
      <c r="D29" s="11" t="s">
        <v>50</v>
      </c>
      <c r="E29" s="11" t="s">
        <v>51</v>
      </c>
      <c r="F29" s="11" t="s">
        <v>52</v>
      </c>
      <c r="G29" s="12" t="s">
        <v>53</v>
      </c>
      <c r="H29" s="140"/>
    </row>
    <row r="30" spans="1:8" s="24" customFormat="1" ht="19" thickBot="1">
      <c r="A30" s="193"/>
      <c r="B30" s="194"/>
      <c r="C30" s="194"/>
      <c r="D30" s="194"/>
      <c r="E30" s="194"/>
      <c r="F30" s="194"/>
      <c r="G30" s="194"/>
      <c r="H30" s="102"/>
    </row>
    <row r="31" spans="1:8" ht="150" customHeight="1" thickBot="1">
      <c r="A31" s="6">
        <v>17</v>
      </c>
      <c r="B31" s="6" t="s">
        <v>190</v>
      </c>
      <c r="C31" s="2" t="s">
        <v>93</v>
      </c>
      <c r="D31" s="2" t="s">
        <v>54</v>
      </c>
      <c r="E31" s="2" t="s">
        <v>55</v>
      </c>
      <c r="F31" s="2" t="s">
        <v>56</v>
      </c>
      <c r="G31" s="5" t="s">
        <v>57</v>
      </c>
      <c r="H31" s="140"/>
    </row>
    <row r="32" spans="1:8" s="24" customFormat="1" ht="19" thickBot="1">
      <c r="A32" s="191"/>
      <c r="B32" s="192"/>
      <c r="C32" s="192"/>
      <c r="D32" s="192"/>
      <c r="E32" s="192"/>
      <c r="F32" s="192"/>
      <c r="G32" s="192"/>
      <c r="H32" s="102"/>
    </row>
    <row r="33" spans="1:8" ht="150" customHeight="1" thickBot="1">
      <c r="A33" s="6">
        <v>18</v>
      </c>
      <c r="B33" s="7" t="s">
        <v>191</v>
      </c>
      <c r="C33" s="8" t="s">
        <v>58</v>
      </c>
      <c r="D33" s="8" t="s">
        <v>176</v>
      </c>
      <c r="E33" s="8" t="s">
        <v>59</v>
      </c>
      <c r="F33" s="8" t="s">
        <v>60</v>
      </c>
      <c r="G33" s="16" t="s">
        <v>61</v>
      </c>
      <c r="H33" s="140"/>
    </row>
    <row r="34" spans="1:8" s="24" customFormat="1" ht="19" customHeight="1" thickBot="1">
      <c r="A34" s="189"/>
      <c r="B34" s="190"/>
      <c r="C34" s="190"/>
      <c r="D34" s="190"/>
      <c r="E34" s="190"/>
      <c r="F34" s="190"/>
      <c r="G34" s="190"/>
      <c r="H34" s="102"/>
    </row>
    <row r="35" spans="1:8" ht="150" customHeight="1" thickBot="1">
      <c r="A35" s="6">
        <v>19</v>
      </c>
      <c r="B35" s="7" t="s">
        <v>192</v>
      </c>
      <c r="C35" s="8" t="s">
        <v>62</v>
      </c>
      <c r="D35" s="8" t="s">
        <v>169</v>
      </c>
      <c r="E35" s="16" t="s">
        <v>63</v>
      </c>
      <c r="F35" s="8" t="s">
        <v>64</v>
      </c>
      <c r="G35" s="9" t="s">
        <v>65</v>
      </c>
      <c r="H35" s="140"/>
    </row>
    <row r="36" spans="1:8" ht="19" customHeight="1" thickBot="1">
      <c r="A36" s="189"/>
      <c r="B36" s="190"/>
      <c r="C36" s="190"/>
      <c r="D36" s="190"/>
      <c r="E36" s="190"/>
      <c r="F36" s="190"/>
      <c r="G36" s="190"/>
      <c r="H36" s="102"/>
    </row>
    <row r="37" spans="1:8" ht="174.75" customHeight="1" thickBot="1">
      <c r="A37" s="6">
        <v>20</v>
      </c>
      <c r="B37" s="7" t="s">
        <v>193</v>
      </c>
      <c r="C37" s="8" t="s">
        <v>94</v>
      </c>
      <c r="D37" s="8" t="s">
        <v>66</v>
      </c>
      <c r="E37" s="8" t="s">
        <v>67</v>
      </c>
      <c r="F37" s="8" t="s">
        <v>68</v>
      </c>
      <c r="G37" s="21" t="s">
        <v>94</v>
      </c>
      <c r="H37" s="140"/>
    </row>
    <row r="38" spans="1:8" ht="150" customHeight="1" thickBot="1">
      <c r="A38" s="6">
        <v>21</v>
      </c>
      <c r="B38" s="7" t="s">
        <v>194</v>
      </c>
      <c r="C38" s="8" t="s">
        <v>69</v>
      </c>
      <c r="D38" s="8" t="s">
        <v>70</v>
      </c>
      <c r="E38" s="8" t="s">
        <v>71</v>
      </c>
      <c r="F38" s="15" t="s">
        <v>72</v>
      </c>
      <c r="G38" s="21" t="s">
        <v>73</v>
      </c>
      <c r="H38" s="140"/>
    </row>
    <row r="39" spans="1:8" ht="19" customHeight="1" thickBot="1">
      <c r="A39" s="189"/>
      <c r="B39" s="190"/>
      <c r="C39" s="190"/>
      <c r="D39" s="190"/>
      <c r="E39" s="190"/>
      <c r="F39" s="190"/>
      <c r="G39" s="190"/>
      <c r="H39" s="102"/>
    </row>
    <row r="40" spans="1:8" ht="150" customHeight="1" thickBot="1">
      <c r="A40" s="6">
        <v>22</v>
      </c>
      <c r="B40" s="6" t="s">
        <v>195</v>
      </c>
      <c r="C40" s="2" t="s">
        <v>196</v>
      </c>
      <c r="D40" s="2" t="s">
        <v>75</v>
      </c>
      <c r="E40" s="2" t="s">
        <v>197</v>
      </c>
      <c r="F40" s="22" t="s">
        <v>198</v>
      </c>
      <c r="G40" s="5" t="s">
        <v>76</v>
      </c>
      <c r="H40" s="140"/>
    </row>
  </sheetData>
  <sheetProtection password="C9FB" sheet="1" objects="1" scenarios="1"/>
  <mergeCells count="15">
    <mergeCell ref="A14:G14"/>
    <mergeCell ref="A23:G23"/>
    <mergeCell ref="A7:G7"/>
    <mergeCell ref="A10:G10"/>
    <mergeCell ref="A12:G12"/>
    <mergeCell ref="A39:G39"/>
    <mergeCell ref="A32:G32"/>
    <mergeCell ref="A34:G34"/>
    <mergeCell ref="A36:G36"/>
    <mergeCell ref="A16:G16"/>
    <mergeCell ref="A19:G19"/>
    <mergeCell ref="A21:G21"/>
    <mergeCell ref="A25:G25"/>
    <mergeCell ref="A28:G28"/>
    <mergeCell ref="A30:G30"/>
  </mergeCells>
  <dataValidations count="1">
    <dataValidation type="whole" allowBlank="1" showInputMessage="1" showErrorMessage="1" sqref="H4 H5 H6 H8 H9 H11 H13 H15 H17 H18 H20 H22 H24 H26 H27 H29 H31 H33 H35 H37 H38 H40">
      <formula1>0</formula1>
      <formula2>3</formula2>
    </dataValidation>
  </dataValidations>
  <pageMargins left="0.7" right="0.7" top="0.75" bottom="0.75" header="0.3" footer="0.3"/>
  <pageSetup scale="40" orientation="landscape"/>
  <headerFooter>
    <oddFooter>Page &amp;P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H64"/>
  <sheetViews>
    <sheetView workbookViewId="0">
      <selection activeCell="A6" sqref="A6:B43"/>
    </sheetView>
  </sheetViews>
  <sheetFormatPr baseColWidth="10" defaultColWidth="8.83203125" defaultRowHeight="14" x14ac:dyDescent="0"/>
  <cols>
    <col min="1" max="1" width="8.83203125" style="29"/>
    <col min="2" max="2" width="63.1640625" style="30" customWidth="1"/>
    <col min="3" max="6" width="6.5" customWidth="1"/>
  </cols>
  <sheetData>
    <row r="1" spans="1:8">
      <c r="A1" s="29" t="s">
        <v>99</v>
      </c>
      <c r="B1" s="29"/>
      <c r="C1" s="107" t="s">
        <v>211</v>
      </c>
      <c r="D1" s="198">
        <f>+'2. Demographics'!C8</f>
        <v>0</v>
      </c>
      <c r="E1" s="199"/>
      <c r="F1" s="199"/>
      <c r="G1" s="199"/>
      <c r="H1" s="200"/>
    </row>
    <row r="2" spans="1:8">
      <c r="A2" s="29" t="s">
        <v>222</v>
      </c>
      <c r="B2" s="29"/>
      <c r="C2" s="108" t="s">
        <v>212</v>
      </c>
      <c r="D2" s="198">
        <f>+'2. Demographics'!D8</f>
        <v>0</v>
      </c>
      <c r="E2" s="199"/>
      <c r="F2" s="199"/>
      <c r="G2" s="199"/>
      <c r="H2" s="200"/>
    </row>
    <row r="3" spans="1:8">
      <c r="A3" s="109" t="s">
        <v>213</v>
      </c>
      <c r="B3" s="110">
        <f>+'2. Demographics'!B8</f>
        <v>0</v>
      </c>
      <c r="C3" s="108" t="s">
        <v>214</v>
      </c>
      <c r="D3" s="198">
        <f>+'2. Demographics'!J8</f>
        <v>0</v>
      </c>
      <c r="E3" s="199"/>
      <c r="F3" s="199"/>
      <c r="G3" s="199"/>
      <c r="H3" s="200"/>
    </row>
    <row r="4" spans="1:8" ht="14.5" customHeight="1">
      <c r="A4" s="197"/>
      <c r="B4" s="197"/>
      <c r="C4" s="197"/>
      <c r="D4" s="197"/>
      <c r="E4" s="197"/>
      <c r="F4" s="197"/>
      <c r="G4" s="197"/>
    </row>
    <row r="5" spans="1:8" ht="28">
      <c r="A5" s="34" t="s">
        <v>102</v>
      </c>
      <c r="B5" s="35" t="s">
        <v>103</v>
      </c>
      <c r="C5" s="36">
        <v>0</v>
      </c>
      <c r="D5" s="36">
        <v>1</v>
      </c>
      <c r="E5" s="36">
        <v>2</v>
      </c>
      <c r="F5" s="36">
        <v>3</v>
      </c>
      <c r="G5" s="36" t="s">
        <v>208</v>
      </c>
      <c r="H5" s="111" t="s">
        <v>215</v>
      </c>
    </row>
    <row r="6" spans="1:8">
      <c r="A6" s="37" t="s">
        <v>104</v>
      </c>
      <c r="B6" s="38"/>
      <c r="C6" s="39"/>
      <c r="D6" s="39"/>
      <c r="E6" s="39"/>
      <c r="F6" s="40"/>
      <c r="G6" s="40"/>
      <c r="H6" s="41" t="str">
        <f>IF(SUM(G7:G9)=9,"Complete","")</f>
        <v/>
      </c>
    </row>
    <row r="7" spans="1:8" ht="28">
      <c r="A7" s="36">
        <v>1</v>
      </c>
      <c r="B7" s="47" t="s">
        <v>7</v>
      </c>
      <c r="C7" s="48"/>
      <c r="D7" s="49"/>
      <c r="E7" s="44"/>
      <c r="F7" s="50"/>
      <c r="G7" s="103">
        <f>+'3. Specialty PAT 2.0'!H4</f>
        <v>0</v>
      </c>
      <c r="H7" s="51"/>
    </row>
    <row r="8" spans="1:8" ht="14.5" customHeight="1">
      <c r="A8" s="36">
        <v>2</v>
      </c>
      <c r="B8" s="47" t="s">
        <v>11</v>
      </c>
      <c r="C8" s="48"/>
      <c r="D8" s="48"/>
      <c r="E8" s="48"/>
      <c r="F8" s="50"/>
      <c r="G8" s="103">
        <f>+'3. Specialty PAT 2.0'!H5</f>
        <v>0</v>
      </c>
      <c r="H8" s="52"/>
    </row>
    <row r="9" spans="1:8" ht="15">
      <c r="A9" s="36">
        <v>3</v>
      </c>
      <c r="B9" s="47" t="s">
        <v>16</v>
      </c>
      <c r="C9" s="48"/>
      <c r="D9" s="48"/>
      <c r="E9" s="48"/>
      <c r="F9" s="50"/>
      <c r="G9" s="103">
        <f>+'3. Specialty PAT 2.0'!H6</f>
        <v>0</v>
      </c>
      <c r="H9" s="55"/>
    </row>
    <row r="10" spans="1:8">
      <c r="A10" s="37" t="s">
        <v>105</v>
      </c>
      <c r="B10" s="38"/>
      <c r="C10" s="53"/>
      <c r="D10" s="53"/>
      <c r="E10" s="53"/>
      <c r="F10" s="53"/>
      <c r="G10" s="40"/>
      <c r="H10" s="41" t="str">
        <f>IF(SUM(G11:G12)=6,"Complete","")</f>
        <v/>
      </c>
    </row>
    <row r="11" spans="1:8" ht="28">
      <c r="A11" s="36">
        <v>4</v>
      </c>
      <c r="B11" s="47" t="s">
        <v>21</v>
      </c>
      <c r="C11" s="48"/>
      <c r="D11" s="49"/>
      <c r="E11" s="48"/>
      <c r="F11" s="50"/>
      <c r="G11" s="103">
        <f>+'3. Specialty PAT 2.0'!H8</f>
        <v>0</v>
      </c>
      <c r="H11" s="51"/>
    </row>
    <row r="12" spans="1:8" ht="42">
      <c r="A12" s="36">
        <v>5</v>
      </c>
      <c r="B12" s="47" t="s">
        <v>26</v>
      </c>
      <c r="C12" s="48"/>
      <c r="D12" s="48"/>
      <c r="E12" s="44"/>
      <c r="F12" s="50"/>
      <c r="G12" s="103">
        <f>+'3. Specialty PAT 2.0'!H9</f>
        <v>0</v>
      </c>
      <c r="H12" s="55"/>
    </row>
    <row r="13" spans="1:8">
      <c r="A13" s="37" t="s">
        <v>106</v>
      </c>
      <c r="B13" s="38"/>
      <c r="C13" s="53"/>
      <c r="D13" s="53"/>
      <c r="E13" s="53"/>
      <c r="F13" s="53"/>
      <c r="G13" s="40"/>
      <c r="H13" s="41" t="str">
        <f>IF(SUM(G14:G14)=3,"Complete","")</f>
        <v/>
      </c>
    </row>
    <row r="14" spans="1:8" ht="28">
      <c r="A14" s="36">
        <v>6</v>
      </c>
      <c r="B14" s="47" t="s">
        <v>31</v>
      </c>
      <c r="C14" s="48"/>
      <c r="D14" s="48"/>
      <c r="E14" s="48"/>
      <c r="F14" s="44"/>
      <c r="G14" s="103">
        <f>+'3. Specialty PAT 2.0'!H11</f>
        <v>0</v>
      </c>
      <c r="H14" s="51"/>
    </row>
    <row r="15" spans="1:8">
      <c r="A15" s="37" t="s">
        <v>107</v>
      </c>
      <c r="B15" s="38"/>
      <c r="C15" s="53"/>
      <c r="D15" s="53"/>
      <c r="E15" s="53"/>
      <c r="F15" s="53"/>
      <c r="G15" s="40"/>
      <c r="H15" s="41" t="str">
        <f>IF(SUM(G16:G16)=3,"Complete","")</f>
        <v/>
      </c>
    </row>
    <row r="16" spans="1:8" ht="28">
      <c r="A16" s="36">
        <v>7</v>
      </c>
      <c r="B16" s="47" t="s">
        <v>108</v>
      </c>
      <c r="C16" s="48"/>
      <c r="D16" s="49"/>
      <c r="E16" s="48"/>
      <c r="F16" s="50"/>
      <c r="G16" s="103">
        <f>+'3. Specialty PAT 2.0'!H13</f>
        <v>0</v>
      </c>
      <c r="H16" s="51"/>
    </row>
    <row r="17" spans="1:8">
      <c r="A17" s="37" t="s">
        <v>109</v>
      </c>
      <c r="B17" s="38"/>
      <c r="C17" s="53"/>
      <c r="D17" s="53"/>
      <c r="E17" s="53"/>
      <c r="F17" s="53"/>
      <c r="G17" s="40"/>
      <c r="H17" s="41" t="str">
        <f>IF(SUM(G18:G18)=3,"Complete","")</f>
        <v/>
      </c>
    </row>
    <row r="18" spans="1:8" ht="28">
      <c r="A18" s="36">
        <v>8</v>
      </c>
      <c r="B18" s="47" t="s">
        <v>110</v>
      </c>
      <c r="C18" s="48"/>
      <c r="D18" s="48"/>
      <c r="E18" s="49"/>
      <c r="F18" s="50"/>
      <c r="G18" s="103">
        <f>+'3. Specialty PAT 2.0'!H15</f>
        <v>0</v>
      </c>
      <c r="H18" s="51"/>
    </row>
    <row r="19" spans="1:8">
      <c r="A19" s="37" t="s">
        <v>111</v>
      </c>
      <c r="B19" s="38"/>
      <c r="C19" s="53"/>
      <c r="D19" s="53"/>
      <c r="E19" s="53"/>
      <c r="F19" s="53"/>
      <c r="G19" s="40"/>
      <c r="H19" s="41" t="str">
        <f>IF(SUM(G20:G21)=6,"Complete","")</f>
        <v/>
      </c>
    </row>
    <row r="20" spans="1:8" ht="56">
      <c r="A20" s="36">
        <v>9</v>
      </c>
      <c r="B20" s="47" t="s">
        <v>112</v>
      </c>
      <c r="C20" s="48"/>
      <c r="D20" s="48"/>
      <c r="E20" s="44"/>
      <c r="F20" s="50"/>
      <c r="G20" s="103">
        <f>+'3. Specialty PAT 2.0'!H17</f>
        <v>0</v>
      </c>
      <c r="H20" s="51"/>
    </row>
    <row r="21" spans="1:8" ht="42">
      <c r="A21" s="36">
        <v>10</v>
      </c>
      <c r="B21" s="47" t="s">
        <v>86</v>
      </c>
      <c r="C21" s="48"/>
      <c r="D21" s="48"/>
      <c r="E21" s="49"/>
      <c r="F21" s="44"/>
      <c r="G21" s="103">
        <f>+'3. Specialty PAT 2.0'!H18</f>
        <v>0</v>
      </c>
      <c r="H21" s="51"/>
    </row>
    <row r="22" spans="1:8">
      <c r="A22" s="37" t="s">
        <v>113</v>
      </c>
      <c r="B22" s="38"/>
      <c r="C22" s="53"/>
      <c r="D22" s="53"/>
      <c r="E22" s="53"/>
      <c r="F22" s="53"/>
      <c r="G22" s="40"/>
      <c r="H22" s="41" t="str">
        <f>IF(SUM(G23:G23)=3,"Complete","")</f>
        <v/>
      </c>
    </row>
    <row r="23" spans="1:8" ht="28">
      <c r="A23" s="36">
        <v>11</v>
      </c>
      <c r="B23" s="47" t="s">
        <v>91</v>
      </c>
      <c r="C23" s="48"/>
      <c r="D23" s="48"/>
      <c r="E23" s="49"/>
      <c r="F23" s="50"/>
      <c r="G23" s="103">
        <f>+'3. Specialty PAT 2.0'!H20</f>
        <v>0</v>
      </c>
      <c r="H23" s="51"/>
    </row>
    <row r="24" spans="1:8">
      <c r="A24" s="37" t="s">
        <v>114</v>
      </c>
      <c r="B24" s="38"/>
      <c r="C24" s="53"/>
      <c r="D24" s="53"/>
      <c r="E24" s="53"/>
      <c r="F24" s="53"/>
      <c r="G24" s="40"/>
      <c r="H24" s="41" t="str">
        <f>IF(SUM(G25:G25)=3,"Complete","")</f>
        <v/>
      </c>
    </row>
    <row r="25" spans="1:8" ht="15">
      <c r="A25" s="36">
        <v>12</v>
      </c>
      <c r="B25" s="47" t="s">
        <v>115</v>
      </c>
      <c r="C25" s="48"/>
      <c r="D25" s="48"/>
      <c r="E25" s="48"/>
      <c r="F25" s="44"/>
      <c r="G25" s="103">
        <f>+'3. Specialty PAT 2.0'!H22</f>
        <v>0</v>
      </c>
      <c r="H25" s="51"/>
    </row>
    <row r="26" spans="1:8">
      <c r="A26" s="37" t="s">
        <v>116</v>
      </c>
      <c r="B26" s="38"/>
      <c r="C26" s="53"/>
      <c r="D26" s="53"/>
      <c r="E26" s="53"/>
      <c r="F26" s="53"/>
      <c r="G26" s="40"/>
      <c r="H26" s="41" t="str">
        <f>IF(SUM(G27:G27)=3,"Complete","")</f>
        <v/>
      </c>
    </row>
    <row r="27" spans="1:8" ht="42">
      <c r="A27" s="36">
        <v>13</v>
      </c>
      <c r="B27" s="47" t="s">
        <v>2</v>
      </c>
      <c r="C27" s="48"/>
      <c r="D27" s="48"/>
      <c r="E27" s="48"/>
      <c r="F27" s="43"/>
      <c r="G27" s="103">
        <f>+'3. Specialty PAT 2.0'!H24</f>
        <v>0</v>
      </c>
      <c r="H27" s="51"/>
    </row>
    <row r="28" spans="1:8">
      <c r="A28" s="37" t="s">
        <v>117</v>
      </c>
      <c r="B28" s="38"/>
      <c r="C28" s="53"/>
      <c r="D28" s="53"/>
      <c r="E28" s="53"/>
      <c r="F28" s="53"/>
      <c r="G28" s="40"/>
      <c r="H28" s="41" t="str">
        <f>IF(SUM(G29:G30)=6,"Complete","")</f>
        <v/>
      </c>
    </row>
    <row r="29" spans="1:8" ht="28">
      <c r="A29" s="36">
        <v>14</v>
      </c>
      <c r="B29" s="47" t="s">
        <v>41</v>
      </c>
      <c r="C29" s="48"/>
      <c r="D29" s="48"/>
      <c r="E29" s="49"/>
      <c r="F29" s="50"/>
      <c r="G29" s="103">
        <f>+'3. Specialty PAT 2.0'!H26</f>
        <v>0</v>
      </c>
      <c r="H29" s="51"/>
    </row>
    <row r="30" spans="1:8" ht="28">
      <c r="A30" s="36">
        <v>15</v>
      </c>
      <c r="B30" s="47" t="s">
        <v>46</v>
      </c>
      <c r="C30" s="48"/>
      <c r="D30" s="48"/>
      <c r="E30" s="49"/>
      <c r="F30" s="44"/>
      <c r="G30" s="103">
        <f>+'3. Specialty PAT 2.0'!H27</f>
        <v>0</v>
      </c>
      <c r="H30" s="51"/>
    </row>
    <row r="31" spans="1:8">
      <c r="A31" s="37" t="s">
        <v>118</v>
      </c>
      <c r="B31" s="38"/>
      <c r="C31" s="53"/>
      <c r="D31" s="53"/>
      <c r="E31" s="53"/>
      <c r="F31" s="53"/>
      <c r="G31" s="40"/>
      <c r="H31" s="41" t="str">
        <f>IF(SUM(G32:G32)=3,"Complete","")</f>
        <v/>
      </c>
    </row>
    <row r="32" spans="1:8" ht="56">
      <c r="A32" s="36">
        <v>16</v>
      </c>
      <c r="B32" s="47" t="s">
        <v>49</v>
      </c>
      <c r="C32" s="48"/>
      <c r="D32" s="48"/>
      <c r="E32" s="48"/>
      <c r="F32" s="49"/>
      <c r="G32" s="103">
        <f>+'3. Specialty PAT 2.0'!H29</f>
        <v>0</v>
      </c>
      <c r="H32" s="51"/>
    </row>
    <row r="33" spans="1:8">
      <c r="A33" s="37" t="s">
        <v>119</v>
      </c>
      <c r="B33" s="38"/>
      <c r="C33" s="53"/>
      <c r="D33" s="53"/>
      <c r="E33" s="53"/>
      <c r="F33" s="53"/>
      <c r="G33" s="40"/>
      <c r="H33" s="41" t="str">
        <f>IF(SUM(G34:G34)=3,"Complete","")</f>
        <v/>
      </c>
    </row>
    <row r="34" spans="1:8" ht="42">
      <c r="A34" s="36">
        <v>17</v>
      </c>
      <c r="B34" s="47" t="s">
        <v>93</v>
      </c>
      <c r="C34" s="48"/>
      <c r="D34" s="48"/>
      <c r="E34" s="48"/>
      <c r="F34" s="50"/>
      <c r="G34" s="103">
        <f>+'3. Specialty PAT 2.0'!H31</f>
        <v>0</v>
      </c>
      <c r="H34" s="51"/>
    </row>
    <row r="35" spans="1:8">
      <c r="A35" s="37" t="s">
        <v>120</v>
      </c>
      <c r="B35" s="38"/>
      <c r="C35" s="53"/>
      <c r="D35" s="53"/>
      <c r="E35" s="53"/>
      <c r="F35" s="53"/>
      <c r="G35" s="40"/>
      <c r="H35" s="41" t="str">
        <f>IF(SUM(G36:G36)=3,"Complete","")</f>
        <v/>
      </c>
    </row>
    <row r="36" spans="1:8" ht="28">
      <c r="A36" s="36">
        <v>18</v>
      </c>
      <c r="B36" s="47" t="s">
        <v>58</v>
      </c>
      <c r="C36" s="48"/>
      <c r="D36" s="48"/>
      <c r="E36" s="48"/>
      <c r="F36" s="49"/>
      <c r="G36" s="103">
        <f>+'3. Specialty PAT 2.0'!H33</f>
        <v>0</v>
      </c>
      <c r="H36" s="51"/>
    </row>
    <row r="37" spans="1:8">
      <c r="A37" s="37" t="s">
        <v>121</v>
      </c>
      <c r="B37" s="38"/>
      <c r="C37" s="53"/>
      <c r="D37" s="53"/>
      <c r="E37" s="53"/>
      <c r="F37" s="53"/>
      <c r="G37" s="40"/>
      <c r="H37" s="41" t="str">
        <f>IF(SUM(G38:G38)=3,"Complete","")</f>
        <v/>
      </c>
    </row>
    <row r="38" spans="1:8" ht="28">
      <c r="A38" s="36">
        <v>19</v>
      </c>
      <c r="B38" s="47" t="s">
        <v>62</v>
      </c>
      <c r="C38" s="48"/>
      <c r="D38" s="49"/>
      <c r="E38" s="48"/>
      <c r="F38" s="50"/>
      <c r="G38" s="103">
        <f>+'3. Specialty PAT 2.0'!H35</f>
        <v>0</v>
      </c>
      <c r="H38" s="51"/>
    </row>
    <row r="39" spans="1:8">
      <c r="A39" s="37" t="s">
        <v>122</v>
      </c>
      <c r="B39" s="38"/>
      <c r="C39" s="53"/>
      <c r="D39" s="53"/>
      <c r="E39" s="53"/>
      <c r="F39" s="53"/>
      <c r="G39" s="40"/>
      <c r="H39" s="41" t="str">
        <f>IF(SUM(G40:G41)=6,"Complete","")</f>
        <v/>
      </c>
    </row>
    <row r="40" spans="1:8" ht="56">
      <c r="A40" s="36">
        <v>20</v>
      </c>
      <c r="B40" s="47" t="s">
        <v>94</v>
      </c>
      <c r="C40" s="48"/>
      <c r="D40" s="48"/>
      <c r="E40" s="48"/>
      <c r="F40" s="54"/>
      <c r="G40" s="103">
        <f>+'3. Specialty PAT 2.0'!H37</f>
        <v>0</v>
      </c>
      <c r="H40" s="51"/>
    </row>
    <row r="41" spans="1:8" ht="28">
      <c r="A41" s="36">
        <v>21</v>
      </c>
      <c r="B41" s="47" t="s">
        <v>69</v>
      </c>
      <c r="C41" s="48"/>
      <c r="D41" s="48"/>
      <c r="E41" s="44"/>
      <c r="F41" s="54"/>
      <c r="G41" s="103">
        <f>+'3. Specialty PAT 2.0'!H38</f>
        <v>0</v>
      </c>
      <c r="H41" s="51"/>
    </row>
    <row r="42" spans="1:8">
      <c r="A42" s="37" t="s">
        <v>123</v>
      </c>
      <c r="B42" s="38"/>
      <c r="C42" s="53"/>
      <c r="D42" s="53"/>
      <c r="E42" s="53"/>
      <c r="F42" s="53"/>
      <c r="G42" s="41"/>
      <c r="H42" s="41" t="str">
        <f>IF(SUM(G43:G43)=3,"Complete","")</f>
        <v/>
      </c>
    </row>
    <row r="43" spans="1:8" ht="28">
      <c r="A43" s="36">
        <v>22</v>
      </c>
      <c r="B43" s="47" t="s">
        <v>74</v>
      </c>
      <c r="C43" s="48"/>
      <c r="D43" s="48"/>
      <c r="E43" s="49"/>
      <c r="F43" s="50"/>
      <c r="G43" s="103">
        <f>+'3. Specialty PAT 2.0'!H40</f>
        <v>0</v>
      </c>
      <c r="H43" s="42"/>
    </row>
    <row r="45" spans="1:8">
      <c r="A45" s="56" t="s">
        <v>125</v>
      </c>
      <c r="B45" s="57"/>
      <c r="C45" s="58" t="s">
        <v>126</v>
      </c>
      <c r="D45" s="58" t="s">
        <v>127</v>
      </c>
      <c r="E45" s="58" t="s">
        <v>128</v>
      </c>
    </row>
    <row r="46" spans="1:8">
      <c r="A46" s="29" t="s">
        <v>130</v>
      </c>
    </row>
    <row r="47" spans="1:8">
      <c r="A47" s="59" t="s">
        <v>131</v>
      </c>
      <c r="B47" s="60"/>
      <c r="C47" s="42">
        <f>+Tables!E41</f>
        <v>1</v>
      </c>
      <c r="D47" s="42">
        <f>+Tables!K43</f>
        <v>0</v>
      </c>
      <c r="E47" s="61">
        <f>ROUND(+D47/C47,2)</f>
        <v>0</v>
      </c>
    </row>
    <row r="48" spans="1:8" ht="14.5" customHeight="1">
      <c r="A48" s="62" t="s">
        <v>133</v>
      </c>
      <c r="B48" s="106"/>
      <c r="C48" s="42">
        <f>+Tables!F41</f>
        <v>11</v>
      </c>
      <c r="D48" s="42">
        <f>+Tables!L43</f>
        <v>0</v>
      </c>
      <c r="E48" s="61">
        <f t="shared" ref="E48:E52" si="0">ROUND(+D48/C48,2)</f>
        <v>0</v>
      </c>
    </row>
    <row r="49" spans="1:6">
      <c r="A49" s="63" t="s">
        <v>134</v>
      </c>
      <c r="B49" s="64"/>
      <c r="C49" s="42">
        <f>+Tables!G41</f>
        <v>9</v>
      </c>
      <c r="D49" s="42">
        <f>+Tables!M43</f>
        <v>0</v>
      </c>
      <c r="E49" s="61">
        <f t="shared" si="0"/>
        <v>0</v>
      </c>
    </row>
    <row r="50" spans="1:6">
      <c r="A50" s="65" t="s">
        <v>135</v>
      </c>
      <c r="B50" s="45"/>
      <c r="C50" s="42">
        <f>+Tables!H41</f>
        <v>13</v>
      </c>
      <c r="D50" s="42">
        <f>+Tables!N43</f>
        <v>0</v>
      </c>
      <c r="E50" s="61">
        <f t="shared" si="0"/>
        <v>0</v>
      </c>
    </row>
    <row r="51" spans="1:6">
      <c r="A51" s="65" t="s">
        <v>136</v>
      </c>
      <c r="B51" s="46"/>
      <c r="C51" s="42">
        <f>+Tables!I41</f>
        <v>2</v>
      </c>
      <c r="D51" s="42">
        <f>+Tables!O43</f>
        <v>0</v>
      </c>
      <c r="E51" s="61">
        <f t="shared" si="0"/>
        <v>0</v>
      </c>
    </row>
    <row r="52" spans="1:6">
      <c r="B52" s="66" t="s">
        <v>137</v>
      </c>
      <c r="C52" s="67">
        <f>SUM(C47:C51)</f>
        <v>36</v>
      </c>
      <c r="D52" s="67">
        <f>SUM(D47:D51)</f>
        <v>0</v>
      </c>
      <c r="E52" s="68">
        <f t="shared" si="0"/>
        <v>0</v>
      </c>
    </row>
    <row r="53" spans="1:6">
      <c r="A53"/>
      <c r="B53"/>
    </row>
    <row r="54" spans="1:6">
      <c r="A54" s="29" t="s">
        <v>138</v>
      </c>
      <c r="B54" s="66"/>
      <c r="C54" s="58" t="s">
        <v>126</v>
      </c>
      <c r="D54" s="58" t="s">
        <v>139</v>
      </c>
      <c r="E54" s="58" t="s">
        <v>140</v>
      </c>
      <c r="F54" s="58" t="s">
        <v>128</v>
      </c>
    </row>
    <row r="55" spans="1:6">
      <c r="A55" s="59" t="s">
        <v>131</v>
      </c>
      <c r="B55" s="60"/>
      <c r="C55" s="69">
        <f>+Tables!E41</f>
        <v>1</v>
      </c>
      <c r="D55" s="69">
        <f>+Tables!K40</f>
        <v>0</v>
      </c>
      <c r="E55" s="70">
        <f>+Tables!E40</f>
        <v>3</v>
      </c>
      <c r="F55" s="61">
        <f>+D55/E55</f>
        <v>0</v>
      </c>
    </row>
    <row r="56" spans="1:6" ht="14.5" customHeight="1">
      <c r="A56" s="62" t="s">
        <v>133</v>
      </c>
      <c r="B56" s="106"/>
      <c r="C56" s="69">
        <f>+Tables!F41</f>
        <v>11</v>
      </c>
      <c r="D56" s="69">
        <f>+Tables!L40</f>
        <v>0</v>
      </c>
      <c r="E56" s="70">
        <f>+Tables!F40</f>
        <v>20</v>
      </c>
      <c r="F56" s="61">
        <f t="shared" ref="F56:F60" si="1">+D56/E56</f>
        <v>0</v>
      </c>
    </row>
    <row r="57" spans="1:6">
      <c r="A57" s="63" t="s">
        <v>134</v>
      </c>
      <c r="B57" s="64"/>
      <c r="C57" s="69">
        <f>+Tables!G41</f>
        <v>9</v>
      </c>
      <c r="D57" s="69">
        <f>+Tables!M40</f>
        <v>0</v>
      </c>
      <c r="E57" s="70">
        <f>+Tables!G40</f>
        <v>22</v>
      </c>
      <c r="F57" s="61">
        <f t="shared" si="1"/>
        <v>0</v>
      </c>
    </row>
    <row r="58" spans="1:6">
      <c r="A58" s="65" t="s">
        <v>135</v>
      </c>
      <c r="B58" s="45"/>
      <c r="C58" s="69">
        <f>+Tables!H41</f>
        <v>13</v>
      </c>
      <c r="D58" s="69">
        <f>+Tables!N40</f>
        <v>0</v>
      </c>
      <c r="E58" s="70">
        <f>+Tables!H40</f>
        <v>39</v>
      </c>
      <c r="F58" s="61">
        <f t="shared" si="1"/>
        <v>0</v>
      </c>
    </row>
    <row r="59" spans="1:6">
      <c r="A59" s="65" t="s">
        <v>136</v>
      </c>
      <c r="B59" s="46"/>
      <c r="C59" s="69">
        <f>+Tables!I41</f>
        <v>2</v>
      </c>
      <c r="D59" s="69">
        <f>+Tables!O40</f>
        <v>0</v>
      </c>
      <c r="E59" s="70">
        <f>+Tables!I40</f>
        <v>6</v>
      </c>
      <c r="F59" s="61">
        <f t="shared" si="1"/>
        <v>0</v>
      </c>
    </row>
    <row r="60" spans="1:6">
      <c r="A60" s="71"/>
      <c r="B60" s="66" t="s">
        <v>137</v>
      </c>
      <c r="C60" s="72">
        <f>SUM(C55:C59)</f>
        <v>36</v>
      </c>
      <c r="D60" s="72">
        <f>SUM(D55:D59)</f>
        <v>0</v>
      </c>
      <c r="E60" s="72">
        <f>SUM(E55:E59)</f>
        <v>90</v>
      </c>
      <c r="F60" s="68">
        <f t="shared" si="1"/>
        <v>0</v>
      </c>
    </row>
    <row r="62" spans="1:6">
      <c r="B62" s="47" t="s">
        <v>141</v>
      </c>
      <c r="C62" s="73"/>
      <c r="D62" s="73"/>
      <c r="E62" s="73"/>
      <c r="F62" s="42">
        <f>COUNTIF(H6:H43,"Complete")</f>
        <v>0</v>
      </c>
    </row>
    <row r="63" spans="1:6">
      <c r="B63" s="47" t="s">
        <v>142</v>
      </c>
      <c r="C63" s="73"/>
      <c r="D63" s="73"/>
      <c r="E63" s="73"/>
      <c r="F63" s="42">
        <v>16</v>
      </c>
    </row>
    <row r="64" spans="1:6">
      <c r="B64" s="74" t="s">
        <v>143</v>
      </c>
      <c r="C64" s="75"/>
      <c r="D64" s="75"/>
      <c r="E64" s="75"/>
      <c r="F64" s="68">
        <f>+F62/F63</f>
        <v>0</v>
      </c>
    </row>
  </sheetData>
  <sheetProtection password="CA3B" sheet="1" objects="1" scenarios="1" selectLockedCells="1" selectUnlockedCells="1"/>
  <mergeCells count="4">
    <mergeCell ref="A4:G4"/>
    <mergeCell ref="D1:H1"/>
    <mergeCell ref="D2:H2"/>
    <mergeCell ref="D3:H3"/>
  </mergeCells>
  <pageMargins left="0.7" right="0.7" top="0.75" bottom="0.75" header="0.3" footer="0.3"/>
  <pageSetup scale="75" orientation="portrait" horizontalDpi="0" verticalDpi="0"/>
  <headerFooter>
    <oddFooter>Page &amp;P of &amp;N</oddFooter>
  </headerFooter>
  <rowBreaks count="1" manualBreakCount="1">
    <brk id="32" max="6"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E67"/>
  <sheetViews>
    <sheetView workbookViewId="0"/>
  </sheetViews>
  <sheetFormatPr baseColWidth="10" defaultColWidth="8.83203125" defaultRowHeight="14" x14ac:dyDescent="0"/>
  <cols>
    <col min="1" max="1" width="9.1640625" customWidth="1"/>
    <col min="2" max="2" width="78.5" customWidth="1"/>
    <col min="3" max="3" width="20.6640625" customWidth="1"/>
  </cols>
  <sheetData>
    <row r="1" spans="1:5">
      <c r="A1" s="29" t="s">
        <v>99</v>
      </c>
    </row>
    <row r="2" spans="1:5">
      <c r="A2" s="29" t="s">
        <v>222</v>
      </c>
    </row>
    <row r="3" spans="1:5" ht="15" thickBot="1">
      <c r="A3" s="109" t="s">
        <v>213</v>
      </c>
      <c r="B3" s="110">
        <f>+'2. Demographics'!B8</f>
        <v>0</v>
      </c>
    </row>
    <row r="4" spans="1:5">
      <c r="A4" s="109"/>
      <c r="B4" s="141"/>
      <c r="C4" s="142" t="s">
        <v>224</v>
      </c>
    </row>
    <row r="5" spans="1:5" ht="15" thickBot="1">
      <c r="A5" s="109"/>
      <c r="C5" s="143" t="s">
        <v>225</v>
      </c>
    </row>
    <row r="6" spans="1:5">
      <c r="A6" s="201" t="s">
        <v>159</v>
      </c>
      <c r="B6" s="144" t="s">
        <v>226</v>
      </c>
      <c r="C6" s="145">
        <f>+'2. Demographics'!C8</f>
        <v>0</v>
      </c>
    </row>
    <row r="7" spans="1:5">
      <c r="A7" s="202"/>
      <c r="B7" s="146" t="s">
        <v>157</v>
      </c>
      <c r="C7" s="147">
        <f>+'2. Demographics'!B8</f>
        <v>0</v>
      </c>
    </row>
    <row r="8" spans="1:5">
      <c r="A8" s="202"/>
      <c r="B8" s="146" t="s">
        <v>227</v>
      </c>
      <c r="C8" s="148">
        <f>+'2. Demographics'!D8</f>
        <v>0</v>
      </c>
    </row>
    <row r="9" spans="1:5">
      <c r="A9" s="202"/>
      <c r="B9" s="149" t="s">
        <v>228</v>
      </c>
      <c r="C9" s="148">
        <f>+'2. Demographics'!E8</f>
        <v>0</v>
      </c>
      <c r="E9" s="160" t="s">
        <v>239</v>
      </c>
    </row>
    <row r="10" spans="1:5">
      <c r="A10" s="202"/>
      <c r="B10" s="149" t="s">
        <v>229</v>
      </c>
      <c r="C10" s="148">
        <f>+'2. Demographics'!F8</f>
        <v>0</v>
      </c>
      <c r="E10" s="161" t="s">
        <v>247</v>
      </c>
    </row>
    <row r="11" spans="1:5">
      <c r="A11" s="202"/>
      <c r="B11" s="146" t="s">
        <v>154</v>
      </c>
      <c r="C11" s="148">
        <f>+'2. Demographics'!G8</f>
        <v>0</v>
      </c>
      <c r="E11" s="161" t="s">
        <v>240</v>
      </c>
    </row>
    <row r="12" spans="1:5">
      <c r="A12" s="202"/>
      <c r="B12" s="146" t="s">
        <v>230</v>
      </c>
      <c r="C12" s="148">
        <f>+'2. Demographics'!H8</f>
        <v>0</v>
      </c>
      <c r="E12" s="161" t="s">
        <v>241</v>
      </c>
    </row>
    <row r="13" spans="1:5">
      <c r="A13" s="202"/>
      <c r="B13" s="146" t="s">
        <v>231</v>
      </c>
      <c r="C13" s="148">
        <f>+'2. Demographics'!I8</f>
        <v>0</v>
      </c>
      <c r="E13" s="161" t="s">
        <v>242</v>
      </c>
    </row>
    <row r="14" spans="1:5">
      <c r="A14" s="202"/>
      <c r="B14" s="146" t="s">
        <v>232</v>
      </c>
      <c r="C14" s="148">
        <f>+'2. Demographics'!J8</f>
        <v>0</v>
      </c>
      <c r="E14" s="161" t="s">
        <v>243</v>
      </c>
    </row>
    <row r="15" spans="1:5" ht="15" thickBot="1">
      <c r="A15" s="203"/>
      <c r="B15" s="150" t="s">
        <v>233</v>
      </c>
      <c r="C15" s="151">
        <f>+'2. Demographics'!K8</f>
        <v>0</v>
      </c>
      <c r="E15" s="161" t="s">
        <v>244</v>
      </c>
    </row>
    <row r="16" spans="1:5">
      <c r="A16" s="204" t="s">
        <v>234</v>
      </c>
      <c r="B16" s="152" t="s">
        <v>153</v>
      </c>
      <c r="C16" s="145">
        <f>+'2. Demographics'!L8</f>
        <v>0</v>
      </c>
      <c r="E16" s="161" t="s">
        <v>245</v>
      </c>
    </row>
    <row r="17" spans="1:5">
      <c r="A17" s="205"/>
      <c r="B17" s="153" t="s">
        <v>152</v>
      </c>
      <c r="C17" s="148">
        <f>+'2. Demographics'!M8</f>
        <v>0</v>
      </c>
      <c r="E17" s="161" t="s">
        <v>246</v>
      </c>
    </row>
    <row r="18" spans="1:5">
      <c r="A18" s="205"/>
      <c r="B18" s="153" t="s">
        <v>151</v>
      </c>
      <c r="C18" s="148">
        <f>+'2. Demographics'!N8</f>
        <v>0</v>
      </c>
    </row>
    <row r="19" spans="1:5">
      <c r="A19" s="205"/>
      <c r="B19" s="153" t="s">
        <v>150</v>
      </c>
      <c r="C19" s="148">
        <f>+'2. Demographics'!O8</f>
        <v>0</v>
      </c>
    </row>
    <row r="20" spans="1:5">
      <c r="A20" s="205"/>
      <c r="B20" s="153" t="s">
        <v>149</v>
      </c>
      <c r="C20" s="148">
        <f>+'2. Demographics'!P8</f>
        <v>0</v>
      </c>
    </row>
    <row r="21" spans="1:5">
      <c r="A21" s="205"/>
      <c r="B21" s="153" t="s">
        <v>148</v>
      </c>
      <c r="C21" s="148">
        <f>+'2. Demographics'!Q8</f>
        <v>0</v>
      </c>
    </row>
    <row r="22" spans="1:5">
      <c r="A22" s="205"/>
      <c r="B22" s="153" t="s">
        <v>147</v>
      </c>
      <c r="C22" s="148">
        <f>+'2. Demographics'!R8</f>
        <v>0</v>
      </c>
    </row>
    <row r="23" spans="1:5" ht="15" thickBot="1">
      <c r="A23" s="206"/>
      <c r="B23" s="154" t="s">
        <v>146</v>
      </c>
      <c r="C23" s="151">
        <f>+'2. Demographics'!S8</f>
        <v>0</v>
      </c>
    </row>
    <row r="24" spans="1:5">
      <c r="A24" s="201" t="s">
        <v>235</v>
      </c>
      <c r="B24" s="144" t="s">
        <v>236</v>
      </c>
      <c r="C24" s="145">
        <f>+'2. Demographics'!T8</f>
        <v>0</v>
      </c>
    </row>
    <row r="25" spans="1:5">
      <c r="A25" s="202"/>
      <c r="B25" s="146" t="s">
        <v>145</v>
      </c>
      <c r="C25" s="148">
        <f>+'2. Demographics'!U8</f>
        <v>0</v>
      </c>
    </row>
    <row r="26" spans="1:5">
      <c r="A26" s="202"/>
      <c r="B26" s="146" t="s">
        <v>237</v>
      </c>
      <c r="C26" s="148">
        <f>+'2. Demographics'!V8</f>
        <v>0</v>
      </c>
    </row>
    <row r="27" spans="1:5" ht="15" thickBot="1">
      <c r="A27" s="203"/>
      <c r="B27" s="150" t="s">
        <v>160</v>
      </c>
      <c r="C27" s="155">
        <f>+'2. Demographics'!W8</f>
        <v>0</v>
      </c>
    </row>
    <row r="28" spans="1:5" ht="17">
      <c r="A28" s="207"/>
      <c r="B28" s="208"/>
      <c r="C28" s="156"/>
    </row>
    <row r="29" spans="1:5" ht="16" thickBot="1">
      <c r="A29" s="209"/>
      <c r="B29" s="209"/>
      <c r="C29" s="156"/>
    </row>
    <row r="30" spans="1:5">
      <c r="A30" s="37" t="s">
        <v>104</v>
      </c>
      <c r="B30" s="38"/>
      <c r="C30" s="145" t="str">
        <f>+'4. Scoring'!H6</f>
        <v/>
      </c>
    </row>
    <row r="31" spans="1:5" ht="29" customHeight="1">
      <c r="A31" s="36">
        <v>1</v>
      </c>
      <c r="B31" s="47" t="s">
        <v>7</v>
      </c>
      <c r="C31" s="157">
        <f>+'4. Scoring'!G7</f>
        <v>0</v>
      </c>
    </row>
    <row r="32" spans="1:5">
      <c r="A32" s="36">
        <v>2</v>
      </c>
      <c r="B32" s="47" t="s">
        <v>11</v>
      </c>
      <c r="C32" s="157">
        <f>+'4. Scoring'!G8</f>
        <v>0</v>
      </c>
    </row>
    <row r="33" spans="1:3">
      <c r="A33" s="36">
        <v>3</v>
      </c>
      <c r="B33" s="47" t="s">
        <v>16</v>
      </c>
      <c r="C33" s="157">
        <f>+'4. Scoring'!G9</f>
        <v>0</v>
      </c>
    </row>
    <row r="34" spans="1:3">
      <c r="A34" s="37" t="s">
        <v>105</v>
      </c>
      <c r="B34" s="38"/>
      <c r="C34" s="157" t="str">
        <f>+'4. Scoring'!H10</f>
        <v/>
      </c>
    </row>
    <row r="35" spans="1:3" ht="29" customHeight="1">
      <c r="A35" s="36">
        <v>4</v>
      </c>
      <c r="B35" s="47" t="s">
        <v>21</v>
      </c>
      <c r="C35" s="157">
        <f>+'4. Scoring'!G11</f>
        <v>0</v>
      </c>
    </row>
    <row r="36" spans="1:3" ht="43.5" customHeight="1">
      <c r="A36" s="36">
        <v>5</v>
      </c>
      <c r="B36" s="47" t="s">
        <v>26</v>
      </c>
      <c r="C36" s="157">
        <f>+'4. Scoring'!G12</f>
        <v>0</v>
      </c>
    </row>
    <row r="37" spans="1:3">
      <c r="A37" s="37" t="s">
        <v>106</v>
      </c>
      <c r="B37" s="38"/>
      <c r="C37" s="157" t="str">
        <f>+'4. Scoring'!H13</f>
        <v/>
      </c>
    </row>
    <row r="38" spans="1:3" ht="29" customHeight="1">
      <c r="A38" s="36">
        <v>6</v>
      </c>
      <c r="B38" s="47" t="s">
        <v>31</v>
      </c>
      <c r="C38" s="157">
        <f>+'4. Scoring'!G14</f>
        <v>0</v>
      </c>
    </row>
    <row r="39" spans="1:3">
      <c r="A39" s="37" t="s">
        <v>107</v>
      </c>
      <c r="B39" s="38"/>
      <c r="C39" s="157" t="str">
        <f>+'4. Scoring'!H15</f>
        <v/>
      </c>
    </row>
    <row r="40" spans="1:3" ht="29" customHeight="1">
      <c r="A40" s="36">
        <v>7</v>
      </c>
      <c r="B40" s="47" t="s">
        <v>108</v>
      </c>
      <c r="C40" s="157">
        <f>+'4. Scoring'!G16</f>
        <v>0</v>
      </c>
    </row>
    <row r="41" spans="1:3">
      <c r="A41" s="37" t="s">
        <v>109</v>
      </c>
      <c r="B41" s="38"/>
      <c r="C41" s="157" t="str">
        <f>+'4. Scoring'!H17</f>
        <v/>
      </c>
    </row>
    <row r="42" spans="1:3" ht="14.5" customHeight="1">
      <c r="A42" s="36">
        <v>8</v>
      </c>
      <c r="B42" s="47" t="s">
        <v>110</v>
      </c>
      <c r="C42" s="157">
        <f>+'4. Scoring'!G18</f>
        <v>0</v>
      </c>
    </row>
    <row r="43" spans="1:3">
      <c r="A43" s="37" t="s">
        <v>111</v>
      </c>
      <c r="B43" s="38"/>
      <c r="C43" s="157" t="str">
        <f>+'4. Scoring'!H19</f>
        <v/>
      </c>
    </row>
    <row r="44" spans="1:3" ht="42">
      <c r="A44" s="36">
        <v>9</v>
      </c>
      <c r="B44" s="47" t="s">
        <v>112</v>
      </c>
      <c r="C44" s="157">
        <f>+'4. Scoring'!G20</f>
        <v>0</v>
      </c>
    </row>
    <row r="45" spans="1:3" ht="28">
      <c r="A45" s="36">
        <v>10</v>
      </c>
      <c r="B45" s="47" t="s">
        <v>86</v>
      </c>
      <c r="C45" s="157">
        <f>+'4. Scoring'!G21</f>
        <v>0</v>
      </c>
    </row>
    <row r="46" spans="1:3">
      <c r="A46" s="37" t="s">
        <v>113</v>
      </c>
      <c r="B46" s="38"/>
      <c r="C46" s="157" t="str">
        <f>+'4. Scoring'!H22</f>
        <v/>
      </c>
    </row>
    <row r="47" spans="1:3" ht="28">
      <c r="A47" s="36">
        <v>11</v>
      </c>
      <c r="B47" s="47" t="s">
        <v>91</v>
      </c>
      <c r="C47" s="157">
        <f>+'4. Scoring'!G23</f>
        <v>0</v>
      </c>
    </row>
    <row r="48" spans="1:3">
      <c r="A48" s="37" t="s">
        <v>114</v>
      </c>
      <c r="B48" s="38"/>
      <c r="C48" s="157" t="str">
        <f>+'4. Scoring'!H24</f>
        <v/>
      </c>
    </row>
    <row r="49" spans="1:3">
      <c r="A49" s="36">
        <v>12</v>
      </c>
      <c r="B49" s="47" t="s">
        <v>115</v>
      </c>
      <c r="C49" s="157">
        <f>+'4. Scoring'!G25</f>
        <v>0</v>
      </c>
    </row>
    <row r="50" spans="1:3">
      <c r="A50" s="37" t="s">
        <v>116</v>
      </c>
      <c r="B50" s="38"/>
      <c r="C50" s="157" t="str">
        <f>+'4. Scoring'!H26</f>
        <v/>
      </c>
    </row>
    <row r="51" spans="1:3" ht="43.5" customHeight="1">
      <c r="A51" s="36">
        <v>13</v>
      </c>
      <c r="B51" s="47" t="s">
        <v>2</v>
      </c>
      <c r="C51" s="157">
        <f>+'4. Scoring'!G27</f>
        <v>0</v>
      </c>
    </row>
    <row r="52" spans="1:3">
      <c r="A52" s="37" t="s">
        <v>117</v>
      </c>
      <c r="B52" s="38"/>
      <c r="C52" s="157" t="str">
        <f>+'4. Scoring'!H28</f>
        <v/>
      </c>
    </row>
    <row r="53" spans="1:3" ht="28">
      <c r="A53" s="36">
        <v>14</v>
      </c>
      <c r="B53" s="47" t="s">
        <v>41</v>
      </c>
      <c r="C53" s="157">
        <f>+'4. Scoring'!G29</f>
        <v>0</v>
      </c>
    </row>
    <row r="54" spans="1:3">
      <c r="A54" s="36">
        <v>15</v>
      </c>
      <c r="B54" s="47" t="s">
        <v>46</v>
      </c>
      <c r="C54" s="157">
        <f>+'4. Scoring'!G30</f>
        <v>0</v>
      </c>
    </row>
    <row r="55" spans="1:3">
      <c r="A55" s="37" t="s">
        <v>118</v>
      </c>
      <c r="B55" s="38"/>
      <c r="C55" s="157" t="str">
        <f>+'4. Scoring'!H31</f>
        <v/>
      </c>
    </row>
    <row r="56" spans="1:3" ht="43.5" customHeight="1">
      <c r="A56" s="36">
        <v>16</v>
      </c>
      <c r="B56" s="47" t="s">
        <v>49</v>
      </c>
      <c r="C56" s="157">
        <f>+'4. Scoring'!G32</f>
        <v>0</v>
      </c>
    </row>
    <row r="57" spans="1:3">
      <c r="A57" s="37" t="s">
        <v>119</v>
      </c>
      <c r="B57" s="38"/>
      <c r="C57" s="157" t="str">
        <f>+'4. Scoring'!H33</f>
        <v/>
      </c>
    </row>
    <row r="58" spans="1:3" ht="29" customHeight="1">
      <c r="A58" s="36">
        <v>17</v>
      </c>
      <c r="B58" s="47" t="s">
        <v>93</v>
      </c>
      <c r="C58" s="157">
        <f>+'4. Scoring'!G34</f>
        <v>0</v>
      </c>
    </row>
    <row r="59" spans="1:3">
      <c r="A59" s="37" t="s">
        <v>120</v>
      </c>
      <c r="B59" s="38"/>
      <c r="C59" s="157" t="str">
        <f>+'4. Scoring'!H35</f>
        <v/>
      </c>
    </row>
    <row r="60" spans="1:3" ht="29" customHeight="1">
      <c r="A60" s="36">
        <v>18</v>
      </c>
      <c r="B60" s="47" t="s">
        <v>58</v>
      </c>
      <c r="C60" s="157">
        <f>+'4. Scoring'!G36</f>
        <v>0</v>
      </c>
    </row>
    <row r="61" spans="1:3">
      <c r="A61" s="37" t="s">
        <v>121</v>
      </c>
      <c r="B61" s="38"/>
      <c r="C61" s="157" t="str">
        <f>+'4. Scoring'!H37</f>
        <v/>
      </c>
    </row>
    <row r="62" spans="1:3">
      <c r="A62" s="36">
        <v>19</v>
      </c>
      <c r="B62" s="47" t="s">
        <v>62</v>
      </c>
      <c r="C62" s="157">
        <f>+'4. Scoring'!G38</f>
        <v>0</v>
      </c>
    </row>
    <row r="63" spans="1:3">
      <c r="A63" s="37" t="s">
        <v>122</v>
      </c>
      <c r="B63" s="38"/>
      <c r="C63" s="157" t="str">
        <f>+'4. Scoring'!H39</f>
        <v/>
      </c>
    </row>
    <row r="64" spans="1:3" ht="43.5" customHeight="1">
      <c r="A64" s="36">
        <v>20</v>
      </c>
      <c r="B64" s="47" t="s">
        <v>94</v>
      </c>
      <c r="C64" s="157">
        <f>+'4. Scoring'!G40</f>
        <v>0</v>
      </c>
    </row>
    <row r="65" spans="1:3" ht="14.5" customHeight="1">
      <c r="A65" s="36">
        <v>21</v>
      </c>
      <c r="B65" s="47" t="s">
        <v>69</v>
      </c>
      <c r="C65" s="157">
        <f>+'4. Scoring'!G41</f>
        <v>0</v>
      </c>
    </row>
    <row r="66" spans="1:3">
      <c r="A66" s="37" t="s">
        <v>123</v>
      </c>
      <c r="B66" s="38"/>
      <c r="C66" s="157" t="str">
        <f>+'4. Scoring'!H42</f>
        <v/>
      </c>
    </row>
    <row r="67" spans="1:3" ht="29" customHeight="1">
      <c r="A67" s="36">
        <v>22</v>
      </c>
      <c r="B67" s="47" t="s">
        <v>74</v>
      </c>
      <c r="C67" s="157">
        <f>+'4. Scoring'!G43</f>
        <v>0</v>
      </c>
    </row>
  </sheetData>
  <sheetProtection password="C9FB" sheet="1" objects="1" scenarios="1"/>
  <mergeCells count="5">
    <mergeCell ref="A6:A15"/>
    <mergeCell ref="A16:A23"/>
    <mergeCell ref="A24:A27"/>
    <mergeCell ref="A28:B28"/>
    <mergeCell ref="A29:B29"/>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opLeftCell="A24" workbookViewId="0">
      <selection activeCell="O43" sqref="O43"/>
    </sheetView>
  </sheetViews>
  <sheetFormatPr baseColWidth="10" defaultColWidth="8.6640625" defaultRowHeight="14" x14ac:dyDescent="0"/>
  <cols>
    <col min="1" max="16384" width="8.6640625" style="113"/>
  </cols>
  <sheetData>
    <row r="1" spans="1:15">
      <c r="A1" s="130" t="s">
        <v>216</v>
      </c>
      <c r="D1" s="129"/>
      <c r="E1" s="31" t="s">
        <v>100</v>
      </c>
      <c r="F1" s="32"/>
      <c r="G1" s="32"/>
      <c r="H1" s="32"/>
      <c r="I1" s="33"/>
      <c r="J1"/>
      <c r="K1" s="31" t="s">
        <v>101</v>
      </c>
      <c r="L1" s="32"/>
      <c r="M1" s="32"/>
      <c r="N1" s="32"/>
      <c r="O1" s="33"/>
    </row>
    <row r="2" spans="1:15" ht="25.5" customHeight="1">
      <c r="A2" s="210" t="s">
        <v>217</v>
      </c>
      <c r="B2" s="210"/>
      <c r="D2" s="114" t="s">
        <v>0</v>
      </c>
      <c r="E2" s="115"/>
      <c r="F2" s="116"/>
      <c r="G2" s="117"/>
      <c r="H2" s="118"/>
      <c r="I2" s="119"/>
      <c r="K2" s="120"/>
      <c r="L2" s="116"/>
      <c r="M2" s="121"/>
      <c r="N2" s="118"/>
      <c r="O2" s="119"/>
    </row>
    <row r="3" spans="1:15">
      <c r="D3" s="122">
        <v>1</v>
      </c>
      <c r="E3" s="123"/>
      <c r="F3" s="123">
        <v>1</v>
      </c>
      <c r="G3" s="123">
        <v>2</v>
      </c>
      <c r="H3" s="123">
        <v>3</v>
      </c>
      <c r="I3" s="123"/>
      <c r="J3" s="124"/>
      <c r="K3" s="123"/>
      <c r="L3" s="123">
        <f>IF('3. Specialty PAT 2.0'!$H4&gt;=1,1,0)</f>
        <v>0</v>
      </c>
      <c r="M3" s="123">
        <f>IF('3. Specialty PAT 2.0'!$H4&gt;=2,2,0)</f>
        <v>0</v>
      </c>
      <c r="N3" s="123">
        <f>IF('3. Specialty PAT 2.0'!$H4=3,3,0)</f>
        <v>0</v>
      </c>
      <c r="O3" s="123"/>
    </row>
    <row r="4" spans="1:15">
      <c r="D4" s="122">
        <v>2</v>
      </c>
      <c r="E4" s="123"/>
      <c r="F4" s="123"/>
      <c r="G4" s="123"/>
      <c r="H4" s="123">
        <v>3</v>
      </c>
      <c r="I4" s="123"/>
      <c r="J4" s="124"/>
      <c r="K4" s="123"/>
      <c r="L4" s="123"/>
      <c r="M4" s="123"/>
      <c r="N4" s="123">
        <f>IF('3. Specialty PAT 2.0'!$H5=3,3,0)</f>
        <v>0</v>
      </c>
      <c r="O4" s="123"/>
    </row>
    <row r="5" spans="1:15">
      <c r="D5" s="122">
        <v>3</v>
      </c>
      <c r="E5" s="123"/>
      <c r="F5" s="123"/>
      <c r="G5" s="123"/>
      <c r="H5" s="123">
        <v>3</v>
      </c>
      <c r="I5" s="123"/>
      <c r="J5" s="124"/>
      <c r="K5" s="123"/>
      <c r="L5" s="123"/>
      <c r="M5" s="123"/>
      <c r="N5" s="123">
        <f>IF('3. Specialty PAT 2.0'!$H6=3,3,0)</f>
        <v>0</v>
      </c>
      <c r="O5" s="123"/>
    </row>
    <row r="6" spans="1:15">
      <c r="D6" s="122"/>
      <c r="E6" s="125"/>
      <c r="F6" s="126"/>
      <c r="G6" s="126"/>
      <c r="H6" s="126"/>
      <c r="I6" s="127"/>
      <c r="J6" s="124"/>
      <c r="K6" s="125"/>
      <c r="L6" s="126"/>
      <c r="M6" s="126"/>
      <c r="N6" s="126"/>
      <c r="O6" s="127"/>
    </row>
    <row r="7" spans="1:15">
      <c r="D7" s="122">
        <v>4</v>
      </c>
      <c r="E7" s="123"/>
      <c r="F7" s="123">
        <v>1</v>
      </c>
      <c r="G7" s="123"/>
      <c r="H7" s="123">
        <v>3</v>
      </c>
      <c r="I7" s="123"/>
      <c r="J7" s="124"/>
      <c r="K7" s="123"/>
      <c r="L7" s="123">
        <f>IF('3. Specialty PAT 2.0'!$H8&gt;=1,1,0)</f>
        <v>0</v>
      </c>
      <c r="M7" s="123"/>
      <c r="N7" s="123">
        <f>IF('3. Specialty PAT 2.0'!$H8=3,3,0)</f>
        <v>0</v>
      </c>
      <c r="O7" s="123"/>
    </row>
    <row r="8" spans="1:15">
      <c r="D8" s="122">
        <v>5</v>
      </c>
      <c r="E8" s="123"/>
      <c r="F8" s="123"/>
      <c r="G8" s="123">
        <v>2</v>
      </c>
      <c r="H8" s="123">
        <v>3</v>
      </c>
      <c r="I8" s="123"/>
      <c r="J8" s="124"/>
      <c r="K8" s="123"/>
      <c r="L8" s="123"/>
      <c r="M8" s="123">
        <f>IF('3. Specialty PAT 2.0'!$H9&gt;=2,2,0)</f>
        <v>0</v>
      </c>
      <c r="N8" s="123">
        <f>IF('3. Specialty PAT 2.0'!$H9=3,3,0)</f>
        <v>0</v>
      </c>
      <c r="O8" s="123"/>
    </row>
    <row r="9" spans="1:15">
      <c r="D9" s="122"/>
      <c r="E9" s="125"/>
      <c r="F9" s="126"/>
      <c r="G9" s="126"/>
      <c r="H9" s="126"/>
      <c r="I9" s="127"/>
      <c r="J9" s="124"/>
      <c r="K9" s="125"/>
      <c r="L9" s="126"/>
      <c r="M9" s="126"/>
      <c r="N9" s="126"/>
      <c r="O9" s="127"/>
    </row>
    <row r="10" spans="1:15">
      <c r="D10" s="122">
        <v>6</v>
      </c>
      <c r="E10" s="123"/>
      <c r="F10" s="123"/>
      <c r="G10" s="123">
        <v>3</v>
      </c>
      <c r="H10" s="123"/>
      <c r="I10" s="123"/>
      <c r="J10" s="124"/>
      <c r="K10" s="123"/>
      <c r="L10" s="123"/>
      <c r="M10" s="123">
        <f>IF('3. Specialty PAT 2.0'!$H11=3,3,0)</f>
        <v>0</v>
      </c>
      <c r="N10" s="123"/>
      <c r="O10" s="123"/>
    </row>
    <row r="11" spans="1:15">
      <c r="D11" s="122"/>
      <c r="E11" s="125"/>
      <c r="F11" s="126"/>
      <c r="G11" s="126"/>
      <c r="H11" s="126"/>
      <c r="I11" s="127"/>
      <c r="J11" s="124"/>
      <c r="K11" s="125"/>
      <c r="L11" s="126"/>
      <c r="M11" s="126"/>
      <c r="N11" s="126"/>
      <c r="O11" s="127"/>
    </row>
    <row r="12" spans="1:15">
      <c r="D12" s="122">
        <v>7</v>
      </c>
      <c r="E12" s="123"/>
      <c r="F12" s="123">
        <v>1</v>
      </c>
      <c r="G12" s="123"/>
      <c r="H12" s="123">
        <v>3</v>
      </c>
      <c r="I12" s="123"/>
      <c r="J12" s="124"/>
      <c r="K12" s="123"/>
      <c r="L12" s="123">
        <f>IF('3. Specialty PAT 2.0'!$H13&gt;=1,1,0)</f>
        <v>0</v>
      </c>
      <c r="M12" s="123"/>
      <c r="N12" s="123">
        <f>IF('3. Specialty PAT 2.0'!$H13=3,3,0)</f>
        <v>0</v>
      </c>
      <c r="O12" s="123"/>
    </row>
    <row r="13" spans="1:15">
      <c r="D13" s="122"/>
      <c r="E13" s="125"/>
      <c r="F13" s="126"/>
      <c r="G13" s="126"/>
      <c r="H13" s="126"/>
      <c r="I13" s="127"/>
      <c r="J13" s="124"/>
      <c r="K13" s="125"/>
      <c r="L13" s="126"/>
      <c r="M13" s="126"/>
      <c r="N13" s="126"/>
      <c r="O13" s="127"/>
    </row>
    <row r="14" spans="1:15">
      <c r="D14" s="122">
        <v>8</v>
      </c>
      <c r="E14" s="123"/>
      <c r="F14" s="123">
        <v>2</v>
      </c>
      <c r="G14" s="123"/>
      <c r="H14" s="123">
        <v>3</v>
      </c>
      <c r="I14" s="123"/>
      <c r="J14" s="124"/>
      <c r="K14" s="123"/>
      <c r="L14" s="123">
        <f>IF('3. Specialty PAT 2.0'!$H15&gt;=2,2,0)</f>
        <v>0</v>
      </c>
      <c r="M14" s="123"/>
      <c r="N14" s="123">
        <f>IF('3. Specialty PAT 2.0'!$H15=3,3,0)</f>
        <v>0</v>
      </c>
      <c r="O14" s="123"/>
    </row>
    <row r="15" spans="1:15">
      <c r="D15" s="122"/>
      <c r="E15" s="125"/>
      <c r="F15" s="126"/>
      <c r="G15" s="126"/>
      <c r="H15" s="126"/>
      <c r="I15" s="127"/>
      <c r="J15" s="124"/>
      <c r="K15" s="125"/>
      <c r="L15" s="126"/>
      <c r="M15" s="126"/>
      <c r="N15" s="126"/>
      <c r="O15" s="127"/>
    </row>
    <row r="16" spans="1:15">
      <c r="D16" s="122">
        <v>9</v>
      </c>
      <c r="E16" s="123"/>
      <c r="F16" s="123"/>
      <c r="G16" s="123">
        <v>2</v>
      </c>
      <c r="H16" s="123">
        <v>3</v>
      </c>
      <c r="I16" s="123"/>
      <c r="J16" s="124"/>
      <c r="K16" s="123"/>
      <c r="L16" s="123"/>
      <c r="M16" s="123">
        <f>IF('3. Specialty PAT 2.0'!$H17&gt;=2,2,0)</f>
        <v>0</v>
      </c>
      <c r="N16" s="123">
        <f>IF('3. Specialty PAT 2.0'!$H17=3,3,0)</f>
        <v>0</v>
      </c>
      <c r="O16" s="123"/>
    </row>
    <row r="17" spans="4:15">
      <c r="D17" s="122">
        <v>10</v>
      </c>
      <c r="E17" s="123"/>
      <c r="F17" s="123">
        <v>2</v>
      </c>
      <c r="G17" s="123">
        <v>3</v>
      </c>
      <c r="H17" s="123"/>
      <c r="I17" s="123"/>
      <c r="J17" s="124"/>
      <c r="K17" s="123"/>
      <c r="L17" s="123">
        <f>IF('3. Specialty PAT 2.0'!$H18&gt;=2,2,0)</f>
        <v>0</v>
      </c>
      <c r="M17" s="123">
        <f>IF('3. Specialty PAT 2.0'!$H18=3,3,0)</f>
        <v>0</v>
      </c>
      <c r="N17" s="123"/>
      <c r="O17" s="123"/>
    </row>
    <row r="18" spans="4:15">
      <c r="D18" s="122"/>
      <c r="E18" s="125"/>
      <c r="F18" s="126"/>
      <c r="G18" s="126"/>
      <c r="H18" s="126"/>
      <c r="I18" s="127"/>
      <c r="J18" s="124"/>
      <c r="K18" s="125"/>
      <c r="L18" s="126"/>
      <c r="M18" s="126"/>
      <c r="N18" s="126"/>
      <c r="O18" s="127"/>
    </row>
    <row r="19" spans="4:15">
      <c r="D19" s="122">
        <v>11</v>
      </c>
      <c r="E19" s="123"/>
      <c r="F19" s="123"/>
      <c r="G19" s="123">
        <v>2</v>
      </c>
      <c r="H19" s="123">
        <v>3</v>
      </c>
      <c r="I19" s="123"/>
      <c r="J19" s="124"/>
      <c r="K19" s="123"/>
      <c r="L19" s="123"/>
      <c r="M19" s="123">
        <f>IF('3. Specialty PAT 2.0'!$H20&gt;=2,2,0)</f>
        <v>0</v>
      </c>
      <c r="N19" s="123">
        <f>IF('3. Specialty PAT 2.0'!$H20=3,3,0)</f>
        <v>0</v>
      </c>
      <c r="O19" s="123"/>
    </row>
    <row r="20" spans="4:15">
      <c r="D20" s="122"/>
      <c r="E20" s="125"/>
      <c r="F20" s="126"/>
      <c r="G20" s="126"/>
      <c r="H20" s="126"/>
      <c r="I20" s="127"/>
      <c r="J20" s="124"/>
      <c r="K20" s="125"/>
      <c r="L20" s="126"/>
      <c r="M20" s="126"/>
      <c r="N20" s="126"/>
      <c r="O20" s="127"/>
    </row>
    <row r="21" spans="4:15">
      <c r="D21" s="122">
        <v>12</v>
      </c>
      <c r="E21" s="123"/>
      <c r="F21" s="123"/>
      <c r="G21" s="123">
        <v>3</v>
      </c>
      <c r="H21" s="123"/>
      <c r="I21" s="123"/>
      <c r="J21" s="124"/>
      <c r="K21" s="123"/>
      <c r="L21" s="123"/>
      <c r="M21" s="123">
        <f>IF('3. Specialty PAT 2.0'!$H22=3,3,0)</f>
        <v>0</v>
      </c>
      <c r="N21" s="123"/>
      <c r="O21" s="123"/>
    </row>
    <row r="22" spans="4:15">
      <c r="D22" s="122"/>
      <c r="E22" s="125"/>
      <c r="F22" s="126"/>
      <c r="G22" s="126"/>
      <c r="H22" s="126"/>
      <c r="I22" s="127"/>
      <c r="J22" s="124"/>
      <c r="K22" s="125"/>
      <c r="L22" s="126"/>
      <c r="M22" s="126"/>
      <c r="N22" s="126"/>
      <c r="O22" s="127"/>
    </row>
    <row r="23" spans="4:15">
      <c r="D23" s="122">
        <v>13</v>
      </c>
      <c r="E23" s="123">
        <v>3</v>
      </c>
      <c r="F23" s="123"/>
      <c r="G23" s="123"/>
      <c r="H23" s="123"/>
      <c r="I23" s="123"/>
      <c r="J23" s="124"/>
      <c r="K23" s="123">
        <f>IF('3. Specialty PAT 2.0'!$H24=3,3,0)</f>
        <v>0</v>
      </c>
      <c r="L23" s="123"/>
      <c r="M23" s="123"/>
      <c r="N23" s="123"/>
      <c r="O23" s="123"/>
    </row>
    <row r="24" spans="4:15">
      <c r="D24" s="122"/>
      <c r="E24" s="125"/>
      <c r="F24" s="126"/>
      <c r="G24" s="126"/>
      <c r="H24" s="126"/>
      <c r="I24" s="127"/>
      <c r="J24" s="124"/>
      <c r="K24" s="125"/>
      <c r="L24" s="126"/>
      <c r="M24" s="126"/>
      <c r="N24" s="126"/>
      <c r="O24" s="127"/>
    </row>
    <row r="25" spans="4:15">
      <c r="D25" s="122">
        <v>14</v>
      </c>
      <c r="E25" s="123"/>
      <c r="F25" s="123">
        <v>2</v>
      </c>
      <c r="G25" s="123"/>
      <c r="H25" s="123">
        <v>3</v>
      </c>
      <c r="I25" s="123"/>
      <c r="J25" s="124"/>
      <c r="K25" s="123"/>
      <c r="L25" s="123">
        <f>IF('3. Specialty PAT 2.0'!$H26&gt;=2,2,0)</f>
        <v>0</v>
      </c>
      <c r="M25" s="123"/>
      <c r="N25" s="123">
        <f>IF('3. Specialty PAT 2.0'!$H26=3,3,0)</f>
        <v>0</v>
      </c>
      <c r="O25" s="123"/>
    </row>
    <row r="26" spans="4:15">
      <c r="D26" s="122">
        <v>15</v>
      </c>
      <c r="E26" s="123"/>
      <c r="F26" s="123">
        <v>2</v>
      </c>
      <c r="G26" s="123">
        <v>3</v>
      </c>
      <c r="H26" s="123"/>
      <c r="I26" s="123"/>
      <c r="J26" s="124"/>
      <c r="K26" s="123"/>
      <c r="L26" s="123">
        <f>IF('3. Specialty PAT 2.0'!$H27&gt;=2,2,0)</f>
        <v>0</v>
      </c>
      <c r="M26" s="123">
        <f>IF('3. Specialty PAT 2.0'!$H27=3,3,0)</f>
        <v>0</v>
      </c>
      <c r="N26" s="123"/>
      <c r="O26" s="123"/>
    </row>
    <row r="27" spans="4:15">
      <c r="D27" s="122"/>
      <c r="E27" s="125"/>
      <c r="F27" s="126"/>
      <c r="G27" s="126"/>
      <c r="H27" s="126"/>
      <c r="I27" s="127"/>
      <c r="J27" s="124"/>
      <c r="K27" s="125"/>
      <c r="L27" s="126"/>
      <c r="M27" s="126"/>
      <c r="N27" s="126"/>
      <c r="O27" s="127"/>
    </row>
    <row r="28" spans="4:15">
      <c r="D28" s="122">
        <v>16</v>
      </c>
      <c r="E28" s="123"/>
      <c r="F28" s="123">
        <v>3</v>
      </c>
      <c r="G28" s="123"/>
      <c r="H28" s="123"/>
      <c r="I28" s="123"/>
      <c r="J28" s="124"/>
      <c r="K28" s="123"/>
      <c r="L28" s="123">
        <f>IF('3. Specialty PAT 2.0'!$H29=3,3,0)</f>
        <v>0</v>
      </c>
      <c r="M28" s="123"/>
      <c r="N28" s="123"/>
      <c r="O28" s="123"/>
    </row>
    <row r="29" spans="4:15">
      <c r="D29" s="122"/>
      <c r="E29" s="125"/>
      <c r="F29" s="126"/>
      <c r="G29" s="126"/>
      <c r="H29" s="126"/>
      <c r="I29" s="127"/>
      <c r="J29" s="124"/>
      <c r="K29" s="125"/>
      <c r="L29" s="126"/>
      <c r="M29" s="126"/>
      <c r="N29" s="126"/>
      <c r="O29" s="127"/>
    </row>
    <row r="30" spans="4:15">
      <c r="D30" s="122">
        <v>17</v>
      </c>
      <c r="E30" s="123"/>
      <c r="F30" s="123"/>
      <c r="G30" s="123"/>
      <c r="H30" s="123">
        <v>3</v>
      </c>
      <c r="I30" s="123"/>
      <c r="J30" s="124"/>
      <c r="K30" s="123"/>
      <c r="L30" s="123"/>
      <c r="M30" s="123"/>
      <c r="N30" s="123">
        <f>IF('3. Specialty PAT 2.0'!$H31=3,3,0)</f>
        <v>0</v>
      </c>
      <c r="O30" s="123"/>
    </row>
    <row r="31" spans="4:15">
      <c r="D31" s="122"/>
      <c r="E31" s="125"/>
      <c r="F31" s="126"/>
      <c r="G31" s="126"/>
      <c r="H31" s="126"/>
      <c r="I31" s="127"/>
      <c r="J31" s="124"/>
      <c r="K31" s="125"/>
      <c r="L31" s="126"/>
      <c r="M31" s="126"/>
      <c r="N31" s="126"/>
      <c r="O31" s="127"/>
    </row>
    <row r="32" spans="4:15">
      <c r="D32" s="122">
        <v>18</v>
      </c>
      <c r="E32" s="123"/>
      <c r="F32" s="123">
        <v>3</v>
      </c>
      <c r="G32" s="123"/>
      <c r="H32" s="123"/>
      <c r="I32" s="123"/>
      <c r="J32" s="124"/>
      <c r="K32" s="123"/>
      <c r="L32" s="123">
        <f>IF('3. Specialty PAT 2.0'!$H33=3,3,0)</f>
        <v>0</v>
      </c>
      <c r="M32" s="123"/>
      <c r="N32" s="123"/>
      <c r="O32" s="123"/>
    </row>
    <row r="33" spans="4:15">
      <c r="D33" s="122"/>
      <c r="E33" s="125"/>
      <c r="F33" s="126"/>
      <c r="G33" s="126"/>
      <c r="H33" s="126"/>
      <c r="I33" s="127"/>
      <c r="J33" s="124"/>
      <c r="K33" s="125"/>
      <c r="L33" s="126"/>
      <c r="M33" s="126"/>
      <c r="N33" s="126"/>
      <c r="O33" s="127"/>
    </row>
    <row r="34" spans="4:15">
      <c r="D34" s="122">
        <v>19</v>
      </c>
      <c r="E34" s="123"/>
      <c r="F34" s="123">
        <v>1</v>
      </c>
      <c r="G34" s="123"/>
      <c r="H34" s="123">
        <v>3</v>
      </c>
      <c r="I34" s="123"/>
      <c r="J34" s="124"/>
      <c r="K34" s="123"/>
      <c r="L34" s="123">
        <f>IF('3. Specialty PAT 2.0'!$H35&gt;=1,1,0)</f>
        <v>0</v>
      </c>
      <c r="M34" s="123"/>
      <c r="N34" s="123">
        <f>IF('3. Specialty PAT 2.0'!$H35=3,3,0)</f>
        <v>0</v>
      </c>
      <c r="O34" s="123"/>
    </row>
    <row r="35" spans="4:15">
      <c r="D35" s="122"/>
      <c r="E35" s="125"/>
      <c r="F35" s="126"/>
      <c r="G35" s="126"/>
      <c r="H35" s="126"/>
      <c r="I35" s="127"/>
      <c r="J35" s="124"/>
      <c r="K35" s="125"/>
      <c r="L35" s="126"/>
      <c r="M35" s="126"/>
      <c r="N35" s="126"/>
      <c r="O35" s="127"/>
    </row>
    <row r="36" spans="4:15">
      <c r="D36" s="122">
        <v>20</v>
      </c>
      <c r="E36" s="123"/>
      <c r="F36" s="123"/>
      <c r="G36" s="123"/>
      <c r="H36" s="123"/>
      <c r="I36" s="123">
        <v>3</v>
      </c>
      <c r="J36" s="124"/>
      <c r="K36" s="123"/>
      <c r="L36" s="123"/>
      <c r="M36" s="123"/>
      <c r="N36" s="123"/>
      <c r="O36" s="123">
        <f>IF('3. Specialty PAT 2.0'!$H37=3,3,0)</f>
        <v>0</v>
      </c>
    </row>
    <row r="37" spans="4:15">
      <c r="D37" s="122">
        <v>21</v>
      </c>
      <c r="E37" s="123"/>
      <c r="F37" s="123"/>
      <c r="G37" s="123">
        <v>2</v>
      </c>
      <c r="H37" s="123"/>
      <c r="I37" s="123">
        <v>3</v>
      </c>
      <c r="J37" s="124"/>
      <c r="K37" s="123"/>
      <c r="L37" s="123"/>
      <c r="M37" s="123">
        <f>IF('3. Specialty PAT 2.0'!$H38&gt;=2,2,0)</f>
        <v>0</v>
      </c>
      <c r="N37" s="124"/>
      <c r="O37" s="123">
        <f>IF('3. Specialty PAT 2.0'!$H38=3,3,0)</f>
        <v>0</v>
      </c>
    </row>
    <row r="38" spans="4:15">
      <c r="D38" s="122"/>
      <c r="E38" s="125"/>
      <c r="F38" s="126"/>
      <c r="G38" s="126"/>
      <c r="H38" s="126"/>
      <c r="I38" s="127"/>
      <c r="J38" s="124"/>
      <c r="K38" s="125"/>
      <c r="L38" s="126"/>
      <c r="M38" s="126"/>
      <c r="N38" s="126"/>
      <c r="O38" s="127"/>
    </row>
    <row r="39" spans="4:15">
      <c r="D39" s="122">
        <v>22</v>
      </c>
      <c r="E39" s="123"/>
      <c r="F39" s="123">
        <v>2</v>
      </c>
      <c r="G39" s="123"/>
      <c r="H39" s="123">
        <v>3</v>
      </c>
      <c r="I39" s="123"/>
      <c r="J39" s="124"/>
      <c r="K39" s="123"/>
      <c r="L39" s="123">
        <f>IF('3. Specialty PAT 2.0'!$H40&gt;=2,2,0)</f>
        <v>0</v>
      </c>
      <c r="M39" s="123"/>
      <c r="N39" s="123">
        <f>IF('3. Specialty PAT 2.0'!$H40=3,3,0)</f>
        <v>0</v>
      </c>
      <c r="O39" s="123"/>
    </row>
    <row r="40" spans="4:15">
      <c r="D40" s="128" t="s">
        <v>124</v>
      </c>
      <c r="E40" s="132">
        <f>SUM(E3:E39)</f>
        <v>3</v>
      </c>
      <c r="F40" s="132">
        <f>SUM(F3:F39)</f>
        <v>20</v>
      </c>
      <c r="G40" s="132">
        <f>SUM(G3:G39)</f>
        <v>22</v>
      </c>
      <c r="H40" s="132">
        <f>SUM(H3:H39)</f>
        <v>39</v>
      </c>
      <c r="I40" s="132">
        <f>SUM(I3:I39)</f>
        <v>6</v>
      </c>
      <c r="K40" s="132">
        <f>SUM(K3:K39)</f>
        <v>0</v>
      </c>
      <c r="L40" s="132">
        <f>SUM(L3:L39)</f>
        <v>0</v>
      </c>
      <c r="M40" s="132">
        <f>SUM(M3:M39)</f>
        <v>0</v>
      </c>
      <c r="N40" s="132">
        <f>SUM(N3:N39)</f>
        <v>0</v>
      </c>
      <c r="O40" s="132">
        <f>SUM(O3:O39)</f>
        <v>0</v>
      </c>
    </row>
    <row r="41" spans="4:15">
      <c r="D41" s="128" t="s">
        <v>129</v>
      </c>
      <c r="E41" s="132">
        <f>COUNTA(E3:E39)</f>
        <v>1</v>
      </c>
      <c r="F41" s="132">
        <f>COUNTA(F3:F39)</f>
        <v>11</v>
      </c>
      <c r="G41" s="132">
        <f>COUNTA(G3:G39)</f>
        <v>9</v>
      </c>
      <c r="H41" s="132">
        <f>COUNTA(H3:H39)</f>
        <v>13</v>
      </c>
      <c r="I41" s="132">
        <f>COUNTA(I3:I39)</f>
        <v>2</v>
      </c>
      <c r="K41" s="132">
        <f>COUNTA(K3:K39)</f>
        <v>1</v>
      </c>
      <c r="L41" s="132">
        <f>COUNTA(L3:L39)</f>
        <v>11</v>
      </c>
      <c r="M41" s="132">
        <f>COUNTA(M3:M39)</f>
        <v>9</v>
      </c>
      <c r="N41" s="132">
        <f>COUNTA(N3:N39)</f>
        <v>13</v>
      </c>
      <c r="O41" s="132">
        <f>COUNTA(O3:O39)</f>
        <v>2</v>
      </c>
    </row>
    <row r="42" spans="4:15">
      <c r="D42" s="112"/>
      <c r="K42" s="133"/>
      <c r="L42" s="133"/>
      <c r="M42" s="133"/>
      <c r="N42" s="133"/>
      <c r="O42" s="133"/>
    </row>
    <row r="43" spans="4:15">
      <c r="D43" s="112"/>
      <c r="J43" s="128" t="s">
        <v>132</v>
      </c>
      <c r="K43" s="132">
        <f>COUNTIF(K3:K39,"&gt;0")</f>
        <v>0</v>
      </c>
      <c r="L43" s="132">
        <f>COUNTIF(L3:L39,"&gt;0")</f>
        <v>0</v>
      </c>
      <c r="M43" s="132">
        <f>COUNTIF(M3:M39,"&gt;0")</f>
        <v>0</v>
      </c>
      <c r="N43" s="132">
        <f>COUNTIF(N3:N39,"&gt;0")</f>
        <v>0</v>
      </c>
      <c r="O43" s="132">
        <f>COUNTIF(O3:O39,"&gt;0")</f>
        <v>0</v>
      </c>
    </row>
    <row r="44" spans="4:15">
      <c r="D44" s="112"/>
    </row>
  </sheetData>
  <sheetProtection password="C9FB" sheet="1" objects="1" scenarios="1" selectLockedCells="1" selectUnlockedCells="1"/>
  <mergeCells count="1">
    <mergeCell ref="A2:B2"/>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1. Instructions</vt:lpstr>
      <vt:lpstr>2. Demographics</vt:lpstr>
      <vt:lpstr>3. Specialty PAT 2.0</vt:lpstr>
      <vt:lpstr>4. Scoring</vt:lpstr>
      <vt:lpstr>5. Export</vt:lpstr>
      <vt:lpstr>Tables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Kirsch, Lindsay</dc:creator>
  <cp:lastModifiedBy>Allyson Gottsman</cp:lastModifiedBy>
  <cp:lastPrinted>2016-03-30T16:09:54Z</cp:lastPrinted>
  <dcterms:created xsi:type="dcterms:W3CDTF">2016-03-07T20:29:57Z</dcterms:created>
  <dcterms:modified xsi:type="dcterms:W3CDTF">2016-04-04T19:39:59Z</dcterms:modified>
</cp:coreProperties>
</file>