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leymanson/Desktop/"/>
    </mc:Choice>
  </mc:AlternateContent>
  <xr:revisionPtr revIDLastSave="0" documentId="13_ncr:1_{F15E6CC8-3BFD-384D-939D-7FE85E5E1DCC}" xr6:coauthVersionLast="47" xr6:coauthVersionMax="47" xr10:uidLastSave="{00000000-0000-0000-0000-000000000000}"/>
  <bookViews>
    <workbookView xWindow="0" yWindow="500" windowWidth="28800" windowHeight="16480" tabRatio="500" xr2:uid="{00000000-000D-0000-FFFF-FFFF00000000}"/>
  </bookViews>
  <sheets>
    <sheet name="Integrated Healthcare Provider" sheetId="7" r:id="rId1"/>
    <sheet name="How to Set Up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F19" i="7"/>
  <c r="F18" i="7"/>
  <c r="F17" i="7"/>
  <c r="F16" i="7"/>
  <c r="F15" i="7"/>
  <c r="F14" i="7"/>
  <c r="E20" i="7"/>
  <c r="F13" i="7"/>
  <c r="H19" i="7" l="1"/>
  <c r="C19" i="7" s="1"/>
  <c r="H18" i="7"/>
  <c r="C18" i="7" s="1"/>
  <c r="H17" i="7"/>
  <c r="C17" i="7" s="1"/>
  <c r="H16" i="7"/>
  <c r="H15" i="7"/>
  <c r="K43" i="7" l="1"/>
  <c r="C31" i="7"/>
  <c r="F31" i="7" s="1"/>
  <c r="F33" i="7" s="1"/>
  <c r="C5" i="7" l="1"/>
  <c r="E44" i="7"/>
  <c r="I42" i="7"/>
  <c r="J42" i="7" s="1"/>
  <c r="L42" i="7" s="1"/>
  <c r="I41" i="7"/>
  <c r="J41" i="7" s="1"/>
  <c r="C26" i="7"/>
  <c r="C16" i="7"/>
  <c r="C15" i="7"/>
  <c r="L41" i="7" l="1"/>
  <c r="F7" i="7"/>
  <c r="E24" i="7" l="1"/>
  <c r="E25" i="7" l="1"/>
  <c r="E26" i="7" s="1"/>
  <c r="D26" i="7"/>
  <c r="H14" i="7"/>
  <c r="C14" i="7" s="1"/>
  <c r="H13" i="7"/>
  <c r="C13" i="7" s="1"/>
  <c r="I38" i="7"/>
  <c r="I37" i="7"/>
  <c r="J37" i="7" s="1"/>
  <c r="I40" i="7"/>
  <c r="J38" i="7" l="1"/>
  <c r="L38" i="7" s="1"/>
  <c r="J40" i="7"/>
  <c r="L40" i="7" s="1"/>
  <c r="I39" i="7"/>
  <c r="J39" i="7" s="1"/>
  <c r="L37" i="7"/>
  <c r="D47" i="7" l="1"/>
  <c r="L39" i="7"/>
  <c r="C37" i="7" s="1"/>
  <c r="C44" i="7" s="1"/>
  <c r="L43" i="7" l="1"/>
  <c r="C56" i="7"/>
  <c r="D48" i="7"/>
  <c r="D49" i="7" l="1"/>
  <c r="D50" i="7" s="1"/>
  <c r="C57" i="7"/>
  <c r="C59" i="7" l="1"/>
  <c r="C58" i="7"/>
</calcChain>
</file>

<file path=xl/sharedStrings.xml><?xml version="1.0" encoding="utf-8"?>
<sst xmlns="http://schemas.openxmlformats.org/spreadsheetml/2006/main" count="181" uniqueCount="137">
  <si>
    <t>Total compensation</t>
  </si>
  <si>
    <t>Coding &amp; billing expense</t>
  </si>
  <si>
    <t xml:space="preserve">Consider listing </t>
  </si>
  <si>
    <t xml:space="preserve">each insurance separately </t>
  </si>
  <si>
    <t>and actual reimbursement rate</t>
  </si>
  <si>
    <t>List potential grants</t>
  </si>
  <si>
    <t>X,XXX</t>
  </si>
  <si>
    <t>XX%</t>
  </si>
  <si>
    <t>$XX</t>
  </si>
  <si>
    <t>XXXXX</t>
  </si>
  <si>
    <t>XXX</t>
  </si>
  <si>
    <t>XXXXXX</t>
  </si>
  <si>
    <t>$XXXX.00</t>
  </si>
  <si>
    <t>$XXXXX.00</t>
  </si>
  <si>
    <t>$XX,000</t>
  </si>
  <si>
    <t>$X,000</t>
  </si>
  <si>
    <t>$XXX,000</t>
  </si>
  <si>
    <t>$ XX,000</t>
  </si>
  <si>
    <t>Team Member Pro Forma</t>
  </si>
  <si>
    <t>Estimate the reimbursement per coding and insurance provider/payor</t>
  </si>
  <si>
    <t>Identify estimate of how many visits will be reimbursed</t>
  </si>
  <si>
    <t>Insurance 1, E&amp;M/CPT Code 1</t>
  </si>
  <si>
    <t>Insurance 2, E&amp;M/CPT Code 1</t>
  </si>
  <si>
    <t>Insurance 1, E&amp;M/CPT Code 2</t>
  </si>
  <si>
    <t>Insurance 2, E&amp;M/CPT Code 2</t>
  </si>
  <si>
    <t>Coding (CPT, E&amp;M, etc)</t>
  </si>
  <si>
    <t>How much code is reimbursed</t>
  </si>
  <si>
    <t xml:space="preserve">Total Number of Visits Reimbursed </t>
  </si>
  <si>
    <t>Code reimbursement rate X Number of visits</t>
  </si>
  <si>
    <t xml:space="preserve"> $XX </t>
  </si>
  <si>
    <t>TOTALS</t>
  </si>
  <si>
    <t>$XXX</t>
  </si>
  <si>
    <t>Total Reimbursed noting reducution from estimating only partial will be reimbursed</t>
  </si>
  <si>
    <t>TOTALS with reimbursement reduction noted:</t>
  </si>
  <si>
    <t>Grant 1</t>
  </si>
  <si>
    <t>Grant 2</t>
  </si>
  <si>
    <t>Grant 3</t>
  </si>
  <si>
    <t>Total</t>
  </si>
  <si>
    <t>List amounts related to this provider's salary, etc</t>
  </si>
  <si>
    <t>Other 1</t>
  </si>
  <si>
    <t>Other 2</t>
  </si>
  <si>
    <t xml:space="preserve">Add total of grants and total of any other revenues listed. </t>
  </si>
  <si>
    <t>Salary of your team member</t>
  </si>
  <si>
    <t>Estimate the number of patient visits for the year for a team member</t>
  </si>
  <si>
    <t>Number of visits team member plans to see of this code/insurance type</t>
  </si>
  <si>
    <t>Benefits (health insurance, retirement, etc) for your team member</t>
  </si>
  <si>
    <t>Team Member Direct Income Generation</t>
  </si>
  <si>
    <t>Salary (1.0 Full Time Equivalent (FTE) or note otherwise)</t>
  </si>
  <si>
    <t>Benefit 1 (health insurance)</t>
  </si>
  <si>
    <t>Benefit 2 (retirement)</t>
  </si>
  <si>
    <t>Cost</t>
  </si>
  <si>
    <t>Benefit 3 (CME/CE)</t>
  </si>
  <si>
    <t>Benefit 4 (laptop)</t>
  </si>
  <si>
    <t>Benefit 5 (cell phone)</t>
  </si>
  <si>
    <t>Other</t>
  </si>
  <si>
    <t>Total other expenses</t>
  </si>
  <si>
    <t>Personell or program expenses related to the team member</t>
  </si>
  <si>
    <t>$XX, 000</t>
  </si>
  <si>
    <t xml:space="preserve">Typically highlight in red if they cost more than they are bringing in </t>
  </si>
  <si>
    <t xml:space="preserve">Add total of all benefits </t>
  </si>
  <si>
    <t>Add total of all other expenses</t>
  </si>
  <si>
    <t>Team Member Costs/Expenses</t>
  </si>
  <si>
    <t>Total of All Revenue Generation:</t>
  </si>
  <si>
    <t>(-) $XX, 000</t>
  </si>
  <si>
    <t>Indirect Revenue</t>
  </si>
  <si>
    <t>Other Forms of Revenue</t>
  </si>
  <si>
    <t>(Example: conservative 2 patients per month offset OR increase of 3 new patients per year for a different team member OR providing work toward another service where a different team member bills (dual visits, optimal coding, group visits, increased access).</t>
  </si>
  <si>
    <t xml:space="preserve">List each type of indirect revenue generation separately. This will assist with identifying productivity, job description alignment, and monitoring. </t>
  </si>
  <si>
    <t>Grants</t>
  </si>
  <si>
    <t xml:space="preserve">2. Shared medical visit with another team member billing </t>
  </si>
  <si>
    <t>1. Handoff 2 new patients per month to another billable team member</t>
  </si>
  <si>
    <t>3. Identified increased complexity for another team member to bill during their visit</t>
  </si>
  <si>
    <t>Add the amounts of all indirect revenues</t>
  </si>
  <si>
    <t>TOTAL of All Other Revenues:</t>
  </si>
  <si>
    <t>Add total of indirect revenue, grants, other revenues, and direct revenue generation</t>
  </si>
  <si>
    <t>TOTAL of Indirect Revenues:</t>
  </si>
  <si>
    <t xml:space="preserve">Total Costs/Expenses: </t>
  </si>
  <si>
    <t>Team Member Total Revenue:</t>
  </si>
  <si>
    <t>Team Member Total Costs/Expenses:</t>
  </si>
  <si>
    <t>Team Member Total:</t>
  </si>
  <si>
    <t>Total compensation/benefits and other expenses</t>
  </si>
  <si>
    <t xml:space="preserve">When you list the indirect revenue generation of assisting another team member you always reduce the amount by a percetage related to amount of work contributed to the billing task and equitably split if other team members involved. </t>
  </si>
  <si>
    <t xml:space="preserve">Contribution </t>
  </si>
  <si>
    <t>TOTAL</t>
  </si>
  <si>
    <t>Psychotherapy Code 90832</t>
  </si>
  <si>
    <t>Direct Revenue</t>
  </si>
  <si>
    <t>Costs/Expenses</t>
  </si>
  <si>
    <t>List other revenues (monies from other programs, donations, etc which impact this provider - value based payments</t>
  </si>
  <si>
    <t>Averaged Reimbursement Rate</t>
  </si>
  <si>
    <t>1. Medicare</t>
  </si>
  <si>
    <t>4. Sliding Scale</t>
  </si>
  <si>
    <t>CME</t>
  </si>
  <si>
    <t>3. Medicaid</t>
  </si>
  <si>
    <t>LCSW</t>
  </si>
  <si>
    <t>Psychologist</t>
  </si>
  <si>
    <t>Position</t>
  </si>
  <si>
    <t>FTE</t>
  </si>
  <si>
    <t>Codes</t>
  </si>
  <si>
    <t>2. BS/BC</t>
  </si>
  <si>
    <t>Total of Indirect Revenue</t>
  </si>
  <si>
    <t>Psychotherapy 90834</t>
  </si>
  <si>
    <t>Number of BH Professionals:</t>
  </si>
  <si>
    <t>Total:</t>
  </si>
  <si>
    <t xml:space="preserve">Billing Codes </t>
  </si>
  <si>
    <t>Average:</t>
  </si>
  <si>
    <t>Insurance</t>
  </si>
  <si>
    <t>Total Number of Billable Visits Per Year:</t>
  </si>
  <si>
    <t>Grant Name</t>
  </si>
  <si>
    <t>Total Visits &amp; Direct Income</t>
  </si>
  <si>
    <t>Additional Amount Collected</t>
  </si>
  <si>
    <t>Number of People Per Year</t>
  </si>
  <si>
    <t xml:space="preserve"> </t>
  </si>
  <si>
    <t>Total Revenue:</t>
  </si>
  <si>
    <t>Return On Investment:</t>
  </si>
  <si>
    <t>Total Costs/Expenses:</t>
  </si>
  <si>
    <t>IBH Support to Primary Care Providers: Identification of BH symptoms, DX, functional limitations, recommendations/ Increased Level of Care Billing for PCP</t>
  </si>
  <si>
    <t>Grants/Funding</t>
  </si>
  <si>
    <t>Calculation of Revenue Total:</t>
  </si>
  <si>
    <t>Number of Work Days After Benefits/Short Opening:</t>
  </si>
  <si>
    <t>Health and Behavioral Codes</t>
  </si>
  <si>
    <t>Salary/FA Rate</t>
  </si>
  <si>
    <t>Total Cost / FA</t>
  </si>
  <si>
    <t>Overhead*</t>
  </si>
  <si>
    <t>Psychiatric NP</t>
  </si>
  <si>
    <t>hours per week shared between 3 professionals at 8 hours per week at 3 patients per day</t>
  </si>
  <si>
    <t>IC Pro Forma</t>
  </si>
  <si>
    <t>Number of Work Days in 2025:</t>
  </si>
  <si>
    <t xml:space="preserve">Modifiable Areas </t>
  </si>
  <si>
    <t xml:space="preserve">* Add in any overhead or additional percentage of costs to cover items you are unaware of. </t>
  </si>
  <si>
    <t xml:space="preserve">**Benefits/Costs may include: SS, Medicare, FUATA, SUTA, Workers Comp., Insurance, Retirement, PTO, computer, items, and support. </t>
  </si>
  <si>
    <t>Benefits/Costs**</t>
  </si>
  <si>
    <t>Salary &amp; Benefits w Overhead Cost from Table</t>
  </si>
  <si>
    <t>Other Expense</t>
  </si>
  <si>
    <t>Average Total Per Day Seen:</t>
  </si>
  <si>
    <t>Percent Number of Lives Served/Billed</t>
  </si>
  <si>
    <t xml:space="preserve">Amount Collected for New Pt Visits for Internal Referrals </t>
  </si>
  <si>
    <t>IBH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</si>
</sst>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-&quot;$&quot;* #,##0_-;\-&quot;$&quot;* #,##0_-;_-&quot;$&quot;* &quot;-&quot;??_-;_-@_-"/>
    <numFmt numFmtId="169" formatCode="&quot;$&quot;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/>
      <diagonal/>
    </border>
    <border>
      <left/>
      <right style="thin">
        <color theme="0" tint="-0.14993743705557422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66" fontId="7" fillId="0" borderId="0" xfId="1" applyNumberFormat="1" applyFont="1"/>
    <xf numFmtId="0" fontId="7" fillId="0" borderId="1" xfId="0" applyFont="1" applyBorder="1"/>
    <xf numFmtId="0" fontId="11" fillId="0" borderId="0" xfId="0" applyFont="1"/>
    <xf numFmtId="0" fontId="11" fillId="0" borderId="1" xfId="0" applyFont="1" applyBorder="1"/>
    <xf numFmtId="0" fontId="9" fillId="0" borderId="1" xfId="0" applyFont="1" applyBorder="1"/>
    <xf numFmtId="166" fontId="7" fillId="0" borderId="0" xfId="1" applyNumberFormat="1" applyFont="1" applyAlignment="1">
      <alignment horizontal="right"/>
    </xf>
    <xf numFmtId="166" fontId="10" fillId="0" borderId="2" xfId="1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6" fontId="7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167" fontId="7" fillId="0" borderId="0" xfId="2" applyNumberFormat="1" applyFont="1" applyAlignment="1">
      <alignment horizontal="right"/>
    </xf>
    <xf numFmtId="166" fontId="7" fillId="2" borderId="1" xfId="1" applyNumberFormat="1" applyFont="1" applyFill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6" fontId="7" fillId="0" borderId="4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2" xfId="0" applyFont="1" applyBorder="1"/>
    <xf numFmtId="9" fontId="7" fillId="2" borderId="1" xfId="0" applyNumberFormat="1" applyFont="1" applyFill="1" applyBorder="1" applyAlignment="1">
      <alignment horizontal="right"/>
    </xf>
    <xf numFmtId="164" fontId="7" fillId="2" borderId="0" xfId="2" applyFont="1" applyFill="1" applyAlignment="1">
      <alignment horizontal="right"/>
    </xf>
    <xf numFmtId="164" fontId="7" fillId="2" borderId="1" xfId="2" applyFont="1" applyFill="1" applyBorder="1" applyAlignment="1">
      <alignment horizontal="right"/>
    </xf>
    <xf numFmtId="43" fontId="12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167" fontId="9" fillId="0" borderId="0" xfId="2" applyNumberFormat="1" applyFont="1" applyAlignment="1">
      <alignment horizontal="right" wrapText="1"/>
    </xf>
    <xf numFmtId="167" fontId="7" fillId="2" borderId="0" xfId="2" applyNumberFormat="1" applyFont="1" applyFill="1" applyAlignment="1">
      <alignment horizontal="right"/>
    </xf>
    <xf numFmtId="166" fontId="7" fillId="0" borderId="0" xfId="1" applyNumberFormat="1" applyFont="1" applyBorder="1"/>
    <xf numFmtId="167" fontId="8" fillId="2" borderId="0" xfId="2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66" fontId="9" fillId="0" borderId="0" xfId="1" applyNumberFormat="1" applyFont="1" applyAlignment="1">
      <alignment horizontal="right" wrapText="1"/>
    </xf>
    <xf numFmtId="167" fontId="7" fillId="2" borderId="1" xfId="2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166" fontId="7" fillId="2" borderId="4" xfId="1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8" fillId="0" borderId="1" xfId="0" applyFont="1" applyBorder="1"/>
    <xf numFmtId="166" fontId="7" fillId="2" borderId="0" xfId="1" applyNumberFormat="1" applyFont="1" applyFill="1" applyBorder="1" applyAlignment="1">
      <alignment horizontal="right"/>
    </xf>
    <xf numFmtId="166" fontId="7" fillId="2" borderId="5" xfId="1" applyNumberFormat="1" applyFont="1" applyFill="1" applyBorder="1" applyAlignment="1">
      <alignment horizontal="right"/>
    </xf>
    <xf numFmtId="0" fontId="7" fillId="0" borderId="6" xfId="0" applyFont="1" applyBorder="1"/>
    <xf numFmtId="166" fontId="7" fillId="2" borderId="7" xfId="1" applyNumberFormat="1" applyFont="1" applyFill="1" applyBorder="1" applyAlignment="1">
      <alignment horizontal="right"/>
    </xf>
    <xf numFmtId="0" fontId="14" fillId="4" borderId="0" xfId="0" applyFont="1" applyFill="1" applyAlignment="1">
      <alignment wrapText="1"/>
    </xf>
    <xf numFmtId="166" fontId="8" fillId="0" borderId="0" xfId="1" applyNumberFormat="1" applyFont="1" applyBorder="1" applyAlignment="1">
      <alignment horizontal="right"/>
    </xf>
    <xf numFmtId="166" fontId="9" fillId="0" borderId="0" xfId="1" applyNumberFormat="1" applyFont="1"/>
    <xf numFmtId="167" fontId="8" fillId="0" borderId="0" xfId="2" applyNumberFormat="1" applyFont="1" applyFill="1" applyBorder="1" applyAlignment="1">
      <alignment horizontal="right"/>
    </xf>
    <xf numFmtId="167" fontId="8" fillId="2" borderId="8" xfId="2" applyNumberFormat="1" applyFont="1" applyFill="1" applyBorder="1" applyAlignment="1">
      <alignment horizontal="right"/>
    </xf>
    <xf numFmtId="166" fontId="7" fillId="0" borderId="0" xfId="1" applyNumberFormat="1" applyFont="1" applyFill="1" applyAlignment="1">
      <alignment horizontal="right"/>
    </xf>
    <xf numFmtId="0" fontId="7" fillId="0" borderId="1" xfId="0" applyFont="1" applyBorder="1" applyAlignment="1">
      <alignment wrapText="1"/>
    </xf>
    <xf numFmtId="168" fontId="7" fillId="0" borderId="0" xfId="2" applyNumberFormat="1" applyFont="1" applyBorder="1" applyAlignment="1">
      <alignment horizontal="right"/>
    </xf>
    <xf numFmtId="168" fontId="7" fillId="2" borderId="0" xfId="2" applyNumberFormat="1" applyFont="1" applyFill="1" applyBorder="1" applyAlignment="1">
      <alignment horizontal="right"/>
    </xf>
    <xf numFmtId="168" fontId="7" fillId="2" borderId="1" xfId="2" applyNumberFormat="1" applyFont="1" applyFill="1" applyBorder="1" applyAlignment="1">
      <alignment horizontal="right"/>
    </xf>
    <xf numFmtId="168" fontId="8" fillId="2" borderId="0" xfId="2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166" fontId="8" fillId="0" borderId="10" xfId="1" applyNumberFormat="1" applyFont="1" applyBorder="1" applyAlignment="1">
      <alignment horizontal="right" wrapText="1"/>
    </xf>
    <xf numFmtId="166" fontId="8" fillId="0" borderId="12" xfId="1" applyNumberFormat="1" applyFont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/>
    </xf>
    <xf numFmtId="166" fontId="9" fillId="0" borderId="0" xfId="1" applyNumberFormat="1" applyFont="1" applyAlignment="1">
      <alignment wrapText="1"/>
    </xf>
    <xf numFmtId="166" fontId="7" fillId="0" borderId="0" xfId="1" applyNumberFormat="1" applyFont="1" applyFill="1" applyBorder="1" applyAlignment="1">
      <alignment horizontal="right"/>
    </xf>
    <xf numFmtId="167" fontId="8" fillId="0" borderId="14" xfId="2" applyNumberFormat="1" applyFont="1" applyFill="1" applyBorder="1" applyAlignment="1">
      <alignment horizontal="right" wrapText="1"/>
    </xf>
    <xf numFmtId="166" fontId="8" fillId="0" borderId="14" xfId="1" applyNumberFormat="1" applyFont="1" applyBorder="1" applyAlignment="1">
      <alignment horizontal="right"/>
    </xf>
    <xf numFmtId="166" fontId="8" fillId="3" borderId="9" xfId="1" applyNumberFormat="1" applyFont="1" applyFill="1" applyBorder="1" applyAlignment="1">
      <alignment horizontal="right"/>
    </xf>
    <xf numFmtId="166" fontId="8" fillId="3" borderId="11" xfId="1" applyNumberFormat="1" applyFont="1" applyFill="1" applyBorder="1" applyAlignment="1">
      <alignment horizontal="right"/>
    </xf>
    <xf numFmtId="167" fontId="8" fillId="5" borderId="9" xfId="0" applyNumberFormat="1" applyFont="1" applyFill="1" applyBorder="1" applyAlignment="1">
      <alignment horizontal="right"/>
    </xf>
    <xf numFmtId="166" fontId="8" fillId="6" borderId="9" xfId="1" applyNumberFormat="1" applyFont="1" applyFill="1" applyBorder="1" applyAlignment="1">
      <alignment horizontal="right"/>
    </xf>
    <xf numFmtId="166" fontId="8" fillId="6" borderId="13" xfId="1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11" borderId="0" xfId="0" applyFont="1" applyFill="1"/>
    <xf numFmtId="0" fontId="2" fillId="11" borderId="0" xfId="0" applyFont="1" applyFill="1"/>
    <xf numFmtId="0" fontId="16" fillId="11" borderId="0" xfId="0" applyFont="1" applyFill="1" applyAlignment="1">
      <alignment horizontal="left"/>
    </xf>
    <xf numFmtId="0" fontId="16" fillId="11" borderId="0" xfId="0" applyFont="1" applyFill="1" applyAlignment="1">
      <alignment vertical="top"/>
    </xf>
    <xf numFmtId="8" fontId="16" fillId="11" borderId="0" xfId="0" applyNumberFormat="1" applyFont="1" applyFill="1"/>
    <xf numFmtId="8" fontId="2" fillId="11" borderId="0" xfId="0" applyNumberFormat="1" applyFont="1" applyFill="1"/>
    <xf numFmtId="0" fontId="2" fillId="11" borderId="0" xfId="0" applyFont="1" applyFill="1" applyAlignment="1">
      <alignment wrapText="1"/>
    </xf>
    <xf numFmtId="169" fontId="2" fillId="11" borderId="0" xfId="0" applyNumberFormat="1" applyFont="1" applyFill="1"/>
    <xf numFmtId="0" fontId="2" fillId="12" borderId="0" xfId="0" applyFont="1" applyFill="1"/>
    <xf numFmtId="0" fontId="3" fillId="12" borderId="0" xfId="0" applyFont="1" applyFill="1"/>
    <xf numFmtId="0" fontId="2" fillId="12" borderId="0" xfId="0" applyFont="1" applyFill="1" applyAlignment="1">
      <alignment wrapText="1"/>
    </xf>
    <xf numFmtId="0" fontId="16" fillId="12" borderId="0" xfId="0" applyFont="1" applyFill="1" applyAlignment="1">
      <alignment vertical="top"/>
    </xf>
    <xf numFmtId="0" fontId="16" fillId="12" borderId="0" xfId="0" applyFont="1" applyFill="1" applyAlignment="1">
      <alignment horizontal="left"/>
    </xf>
    <xf numFmtId="8" fontId="16" fillId="12" borderId="0" xfId="0" applyNumberFormat="1" applyFont="1" applyFill="1"/>
    <xf numFmtId="169" fontId="2" fillId="12" borderId="0" xfId="2" applyNumberFormat="1" applyFont="1" applyFill="1"/>
    <xf numFmtId="169" fontId="2" fillId="12" borderId="0" xfId="0" applyNumberFormat="1" applyFont="1" applyFill="1"/>
    <xf numFmtId="8" fontId="2" fillId="12" borderId="0" xfId="0" applyNumberFormat="1" applyFont="1" applyFill="1"/>
    <xf numFmtId="0" fontId="16" fillId="12" borderId="0" xfId="0" applyFont="1" applyFill="1"/>
    <xf numFmtId="164" fontId="2" fillId="12" borderId="0" xfId="2" applyFont="1" applyFill="1"/>
    <xf numFmtId="164" fontId="2" fillId="12" borderId="1" xfId="2" applyFont="1" applyFill="1" applyBorder="1"/>
    <xf numFmtId="169" fontId="2" fillId="12" borderId="1" xfId="0" applyNumberFormat="1" applyFont="1" applyFill="1" applyBorder="1"/>
    <xf numFmtId="0" fontId="6" fillId="12" borderId="0" xfId="0" applyFont="1" applyFill="1"/>
    <xf numFmtId="0" fontId="6" fillId="12" borderId="1" xfId="0" applyFont="1" applyFill="1" applyBorder="1"/>
    <xf numFmtId="0" fontId="3" fillId="11" borderId="0" xfId="0" applyFont="1" applyFill="1" applyAlignment="1">
      <alignment wrapText="1"/>
    </xf>
    <xf numFmtId="169" fontId="3" fillId="11" borderId="0" xfId="0" applyNumberFormat="1" applyFont="1" applyFill="1"/>
    <xf numFmtId="169" fontId="3" fillId="11" borderId="2" xfId="0" applyNumberFormat="1" applyFont="1" applyFill="1" applyBorder="1"/>
    <xf numFmtId="0" fontId="3" fillId="12" borderId="0" xfId="0" applyFont="1" applyFill="1" applyAlignment="1">
      <alignment horizontal="center" wrapText="1"/>
    </xf>
    <xf numFmtId="0" fontId="3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 vertical="center" wrapText="1"/>
    </xf>
    <xf numFmtId="0" fontId="3" fillId="12" borderId="15" xfId="0" applyFont="1" applyFill="1" applyBorder="1" applyAlignment="1">
      <alignment wrapText="1"/>
    </xf>
    <xf numFmtId="0" fontId="3" fillId="12" borderId="15" xfId="0" applyFont="1" applyFill="1" applyBorder="1" applyAlignment="1">
      <alignment horizontal="right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right"/>
    </xf>
    <xf numFmtId="0" fontId="3" fillId="12" borderId="22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3" fillId="8" borderId="0" xfId="0" applyFont="1" applyFill="1"/>
    <xf numFmtId="0" fontId="3" fillId="12" borderId="1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169" fontId="2" fillId="12" borderId="19" xfId="0" applyNumberFormat="1" applyFont="1" applyFill="1" applyBorder="1" applyAlignment="1">
      <alignment horizontal="center" vertical="center"/>
    </xf>
    <xf numFmtId="169" fontId="2" fillId="12" borderId="19" xfId="0" applyNumberFormat="1" applyFont="1" applyFill="1" applyBorder="1" applyAlignment="1">
      <alignment horizontal="center"/>
    </xf>
    <xf numFmtId="169" fontId="2" fillId="12" borderId="21" xfId="0" applyNumberFormat="1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169" fontId="2" fillId="12" borderId="1" xfId="2" applyNumberFormat="1" applyFont="1" applyFill="1" applyBorder="1"/>
    <xf numFmtId="43" fontId="3" fillId="12" borderId="0" xfId="0" applyNumberFormat="1" applyFont="1" applyFill="1" applyAlignment="1">
      <alignment vertical="center"/>
    </xf>
    <xf numFmtId="0" fontId="2" fillId="8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12" borderId="16" xfId="0" applyFont="1" applyFill="1" applyBorder="1" applyAlignment="1">
      <alignment horizontal="center" wrapText="1"/>
    </xf>
    <xf numFmtId="0" fontId="3" fillId="12" borderId="0" xfId="0" applyFont="1" applyFill="1" applyAlignment="1">
      <alignment horizontal="left" vertical="top" wrapText="1"/>
    </xf>
    <xf numFmtId="43" fontId="2" fillId="12" borderId="0" xfId="0" applyNumberFormat="1" applyFont="1" applyFill="1" applyAlignment="1">
      <alignment wrapText="1"/>
    </xf>
    <xf numFmtId="0" fontId="3" fillId="12" borderId="17" xfId="0" applyFont="1" applyFill="1" applyBorder="1" applyAlignment="1">
      <alignment horizontal="right" vertical="center" wrapText="1"/>
    </xf>
    <xf numFmtId="0" fontId="3" fillId="12" borderId="21" xfId="0" applyFont="1" applyFill="1" applyBorder="1" applyAlignment="1">
      <alignment horizontal="right" vertical="center" wrapText="1"/>
    </xf>
    <xf numFmtId="0" fontId="15" fillId="12" borderId="1" xfId="0" applyFont="1" applyFill="1" applyBorder="1"/>
    <xf numFmtId="169" fontId="3" fillId="10" borderId="2" xfId="0" applyNumberFormat="1" applyFont="1" applyFill="1" applyBorder="1"/>
    <xf numFmtId="169" fontId="3" fillId="10" borderId="9" xfId="1" applyNumberFormat="1" applyFont="1" applyFill="1" applyBorder="1" applyAlignment="1">
      <alignment horizontal="right"/>
    </xf>
    <xf numFmtId="0" fontId="15" fillId="11" borderId="0" xfId="0" applyFont="1" applyFill="1" applyAlignment="1">
      <alignment horizontal="right" wrapText="1"/>
    </xf>
    <xf numFmtId="0" fontId="3" fillId="11" borderId="0" xfId="0" applyFont="1" applyFill="1" applyAlignment="1">
      <alignment horizontal="center"/>
    </xf>
    <xf numFmtId="169" fontId="2" fillId="11" borderId="1" xfId="0" applyNumberFormat="1" applyFont="1" applyFill="1" applyBorder="1" applyAlignment="1">
      <alignment horizontal="right"/>
    </xf>
    <xf numFmtId="169" fontId="2" fillId="11" borderId="1" xfId="0" applyNumberFormat="1" applyFont="1" applyFill="1" applyBorder="1" applyAlignment="1">
      <alignment wrapText="1"/>
    </xf>
    <xf numFmtId="0" fontId="3" fillId="11" borderId="2" xfId="0" applyFont="1" applyFill="1" applyBorder="1"/>
    <xf numFmtId="166" fontId="2" fillId="11" borderId="2" xfId="1" applyNumberFormat="1" applyFont="1" applyFill="1" applyBorder="1"/>
    <xf numFmtId="169" fontId="2" fillId="11" borderId="2" xfId="1" applyNumberFormat="1" applyFont="1" applyFill="1" applyBorder="1"/>
    <xf numFmtId="167" fontId="3" fillId="11" borderId="14" xfId="2" applyNumberFormat="1" applyFont="1" applyFill="1" applyBorder="1" applyAlignment="1">
      <alignment horizontal="right" wrapText="1"/>
    </xf>
    <xf numFmtId="0" fontId="2" fillId="13" borderId="0" xfId="0" applyFont="1" applyFill="1"/>
    <xf numFmtId="0" fontId="3" fillId="13" borderId="17" xfId="0" applyFont="1" applyFill="1" applyBorder="1"/>
    <xf numFmtId="169" fontId="3" fillId="13" borderId="8" xfId="0" applyNumberFormat="1" applyFont="1" applyFill="1" applyBorder="1"/>
    <xf numFmtId="0" fontId="2" fillId="13" borderId="8" xfId="0" applyFont="1" applyFill="1" applyBorder="1"/>
    <xf numFmtId="0" fontId="3" fillId="13" borderId="8" xfId="0" applyFont="1" applyFill="1" applyBorder="1" applyAlignment="1">
      <alignment horizontal="center" vertical="center"/>
    </xf>
    <xf numFmtId="0" fontId="2" fillId="13" borderId="18" xfId="0" applyFont="1" applyFill="1" applyBorder="1"/>
    <xf numFmtId="169" fontId="2" fillId="13" borderId="0" xfId="1" applyNumberFormat="1" applyFont="1" applyFill="1" applyBorder="1"/>
    <xf numFmtId="166" fontId="3" fillId="13" borderId="21" xfId="1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22" xfId="0" applyFont="1" applyFill="1" applyBorder="1" applyAlignment="1">
      <alignment horizontal="center"/>
    </xf>
    <xf numFmtId="169" fontId="2" fillId="13" borderId="0" xfId="2" applyNumberFormat="1" applyFont="1" applyFill="1" applyBorder="1" applyAlignment="1">
      <alignment horizontal="right"/>
    </xf>
    <xf numFmtId="169" fontId="2" fillId="13" borderId="1" xfId="0" applyNumberFormat="1" applyFont="1" applyFill="1" applyBorder="1" applyAlignment="1">
      <alignment horizontal="center" vertical="center"/>
    </xf>
    <xf numFmtId="169" fontId="2" fillId="13" borderId="22" xfId="0" applyNumberFormat="1" applyFont="1" applyFill="1" applyBorder="1" applyAlignment="1">
      <alignment horizontal="center" vertical="center"/>
    </xf>
    <xf numFmtId="169" fontId="3" fillId="13" borderId="0" xfId="2" applyNumberFormat="1" applyFont="1" applyFill="1" applyBorder="1" applyAlignment="1">
      <alignment horizontal="right"/>
    </xf>
    <xf numFmtId="166" fontId="2" fillId="13" borderId="0" xfId="1" applyNumberFormat="1" applyFont="1" applyFill="1"/>
    <xf numFmtId="169" fontId="2" fillId="13" borderId="0" xfId="0" applyNumberFormat="1" applyFont="1" applyFill="1" applyAlignment="1">
      <alignment horizontal="right"/>
    </xf>
    <xf numFmtId="169" fontId="2" fillId="13" borderId="0" xfId="1" applyNumberFormat="1" applyFont="1" applyFill="1" applyBorder="1" applyAlignment="1">
      <alignment horizontal="right"/>
    </xf>
    <xf numFmtId="166" fontId="3" fillId="13" borderId="14" xfId="1" applyNumberFormat="1" applyFont="1" applyFill="1" applyBorder="1" applyAlignment="1">
      <alignment horizontal="right"/>
    </xf>
    <xf numFmtId="166" fontId="3" fillId="13" borderId="0" xfId="1" applyNumberFormat="1" applyFont="1" applyFill="1" applyBorder="1" applyAlignment="1">
      <alignment horizontal="right"/>
    </xf>
    <xf numFmtId="0" fontId="3" fillId="13" borderId="0" xfId="0" applyFont="1" applyFill="1"/>
    <xf numFmtId="169" fontId="6" fillId="13" borderId="1" xfId="0" applyNumberFormat="1" applyFont="1" applyFill="1" applyBorder="1" applyAlignment="1">
      <alignment horizontal="center" vertical="center"/>
    </xf>
    <xf numFmtId="169" fontId="6" fillId="13" borderId="2" xfId="0" applyNumberFormat="1" applyFont="1" applyFill="1" applyBorder="1" applyAlignment="1">
      <alignment horizontal="center" vertical="center"/>
    </xf>
    <xf numFmtId="169" fontId="2" fillId="13" borderId="2" xfId="0" applyNumberFormat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169" fontId="2" fillId="13" borderId="16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3" fillId="7" borderId="9" xfId="2" applyNumberFormat="1" applyFont="1" applyFill="1" applyBorder="1" applyAlignment="1">
      <alignment horizontal="right"/>
    </xf>
    <xf numFmtId="166" fontId="2" fillId="13" borderId="0" xfId="1" applyNumberFormat="1" applyFont="1" applyFill="1" applyAlignment="1">
      <alignment horizontal="right"/>
    </xf>
    <xf numFmtId="169" fontId="3" fillId="10" borderId="18" xfId="2" applyNumberFormat="1" applyFont="1" applyFill="1" applyBorder="1" applyAlignment="1">
      <alignment horizontal="right"/>
    </xf>
    <xf numFmtId="169" fontId="3" fillId="7" borderId="20" xfId="2" applyNumberFormat="1" applyFont="1" applyFill="1" applyBorder="1" applyAlignment="1">
      <alignment horizontal="right"/>
    </xf>
    <xf numFmtId="166" fontId="3" fillId="13" borderId="25" xfId="1" applyNumberFormat="1" applyFont="1" applyFill="1" applyBorder="1" applyAlignment="1">
      <alignment horizontal="left" vertical="top" wrapText="1"/>
    </xf>
    <xf numFmtId="166" fontId="3" fillId="11" borderId="23" xfId="1" applyNumberFormat="1" applyFont="1" applyFill="1" applyBorder="1" applyAlignment="1">
      <alignment horizontal="left" vertical="top" wrapText="1"/>
    </xf>
    <xf numFmtId="169" fontId="3" fillId="14" borderId="20" xfId="2" applyNumberFormat="1" applyFont="1" applyFill="1" applyBorder="1" applyAlignment="1">
      <alignment horizontal="right"/>
    </xf>
    <xf numFmtId="0" fontId="3" fillId="15" borderId="25" xfId="0" applyFont="1" applyFill="1" applyBorder="1" applyAlignment="1">
      <alignment horizontal="left" vertical="top" wrapText="1"/>
    </xf>
    <xf numFmtId="0" fontId="3" fillId="16" borderId="24" xfId="0" applyFont="1" applyFill="1" applyBorder="1" applyAlignment="1">
      <alignment horizontal="left" vertical="top" wrapText="1"/>
    </xf>
    <xf numFmtId="10" fontId="3" fillId="9" borderId="22" xfId="0" applyNumberFormat="1" applyFont="1" applyFill="1" applyBorder="1"/>
    <xf numFmtId="0" fontId="3" fillId="10" borderId="0" xfId="0" applyFont="1" applyFill="1"/>
    <xf numFmtId="0" fontId="3" fillId="7" borderId="0" xfId="0" applyFont="1" applyFill="1"/>
    <xf numFmtId="0" fontId="2" fillId="13" borderId="2" xfId="0" applyFont="1" applyFill="1" applyBorder="1"/>
    <xf numFmtId="169" fontId="2" fillId="13" borderId="16" xfId="0" applyNumberFormat="1" applyFont="1" applyFill="1" applyBorder="1"/>
    <xf numFmtId="166" fontId="3" fillId="13" borderId="15" xfId="1" applyNumberFormat="1" applyFont="1" applyFill="1" applyBorder="1"/>
    <xf numFmtId="166" fontId="3" fillId="13" borderId="0" xfId="0" applyNumberFormat="1" applyFont="1" applyFill="1"/>
    <xf numFmtId="9" fontId="3" fillId="13" borderId="0" xfId="37" applyFont="1" applyFill="1"/>
    <xf numFmtId="0" fontId="18" fillId="13" borderId="0" xfId="0" applyFont="1" applyFill="1"/>
    <xf numFmtId="0" fontId="2" fillId="17" borderId="0" xfId="0" applyFont="1" applyFill="1"/>
    <xf numFmtId="0" fontId="2" fillId="17" borderId="0" xfId="0" applyFont="1" applyFill="1" applyAlignment="1">
      <alignment wrapText="1"/>
    </xf>
    <xf numFmtId="169" fontId="2" fillId="17" borderId="0" xfId="0" applyNumberFormat="1" applyFont="1" applyFill="1"/>
    <xf numFmtId="167" fontId="3" fillId="17" borderId="0" xfId="2" applyNumberFormat="1" applyFont="1" applyFill="1" applyBorder="1" applyAlignment="1">
      <alignment horizontal="right" wrapText="1"/>
    </xf>
    <xf numFmtId="169" fontId="3" fillId="17" borderId="0" xfId="1" applyNumberFormat="1" applyFont="1" applyFill="1" applyBorder="1" applyAlignment="1">
      <alignment horizontal="right"/>
    </xf>
    <xf numFmtId="0" fontId="3" fillId="17" borderId="0" xfId="0" applyFont="1" applyFill="1"/>
    <xf numFmtId="166" fontId="2" fillId="17" borderId="0" xfId="1" applyNumberFormat="1" applyFont="1" applyFill="1"/>
    <xf numFmtId="166" fontId="3" fillId="17" borderId="0" xfId="1" applyNumberFormat="1" applyFont="1" applyFill="1" applyBorder="1" applyAlignment="1">
      <alignment horizontal="right" wrapText="1"/>
    </xf>
    <xf numFmtId="164" fontId="3" fillId="17" borderId="0" xfId="2" applyFont="1" applyFill="1" applyBorder="1" applyAlignment="1">
      <alignment horizontal="right"/>
    </xf>
    <xf numFmtId="166" fontId="3" fillId="17" borderId="0" xfId="1" applyNumberFormat="1" applyFont="1" applyFill="1" applyBorder="1" applyAlignment="1">
      <alignment horizontal="right"/>
    </xf>
    <xf numFmtId="166" fontId="2" fillId="17" borderId="0" xfId="1" applyNumberFormat="1" applyFont="1" applyFill="1" applyBorder="1" applyAlignment="1">
      <alignment horizontal="right"/>
    </xf>
    <xf numFmtId="0" fontId="3" fillId="17" borderId="0" xfId="0" applyFont="1" applyFill="1" applyAlignment="1">
      <alignment wrapText="1"/>
    </xf>
    <xf numFmtId="169" fontId="3" fillId="17" borderId="0" xfId="0" applyNumberFormat="1" applyFont="1" applyFill="1" applyAlignment="1">
      <alignment wrapText="1"/>
    </xf>
    <xf numFmtId="10" fontId="3" fillId="17" borderId="0" xfId="2" applyNumberFormat="1" applyFont="1" applyFill="1" applyBorder="1" applyAlignment="1">
      <alignment horizontal="right"/>
    </xf>
    <xf numFmtId="0" fontId="3" fillId="17" borderId="0" xfId="0" applyFont="1" applyFill="1" applyAlignment="1">
      <alignment horizontal="right" wrapText="1"/>
    </xf>
    <xf numFmtId="169" fontId="13" fillId="17" borderId="0" xfId="2" applyNumberFormat="1" applyFont="1" applyFill="1" applyBorder="1" applyAlignment="1">
      <alignment horizontal="right"/>
    </xf>
    <xf numFmtId="10" fontId="3" fillId="17" borderId="0" xfId="0" applyNumberFormat="1" applyFont="1" applyFill="1"/>
    <xf numFmtId="0" fontId="6" fillId="17" borderId="0" xfId="0" applyFont="1" applyFill="1"/>
    <xf numFmtId="0" fontId="16" fillId="17" borderId="0" xfId="0" applyFont="1" applyFill="1" applyAlignment="1">
      <alignment horizontal="left"/>
    </xf>
    <xf numFmtId="0" fontId="16" fillId="17" borderId="0" xfId="0" applyFont="1" applyFill="1" applyAlignment="1">
      <alignment vertical="top"/>
    </xf>
    <xf numFmtId="8" fontId="16" fillId="17" borderId="0" xfId="0" applyNumberFormat="1" applyFont="1" applyFill="1"/>
    <xf numFmtId="8" fontId="2" fillId="17" borderId="0" xfId="0" applyNumberFormat="1" applyFont="1" applyFill="1"/>
    <xf numFmtId="0" fontId="3" fillId="1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  <xf numFmtId="169" fontId="6" fillId="2" borderId="2" xfId="0" applyNumberFormat="1" applyFont="1" applyFill="1" applyBorder="1" applyAlignment="1">
      <alignment horizontal="center" vertical="center"/>
    </xf>
    <xf numFmtId="169" fontId="2" fillId="2" borderId="2" xfId="0" applyNumberFormat="1" applyFont="1" applyFill="1" applyBorder="1" applyAlignment="1">
      <alignment horizontal="center" vertical="center"/>
    </xf>
    <xf numFmtId="169" fontId="12" fillId="2" borderId="2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6" fontId="2" fillId="2" borderId="15" xfId="1" applyNumberFormat="1" applyFont="1" applyFill="1" applyBorder="1" applyAlignment="1">
      <alignment vertical="center" wrapText="1"/>
    </xf>
    <xf numFmtId="166" fontId="2" fillId="2" borderId="21" xfId="1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horizontal="center" wrapText="1"/>
    </xf>
    <xf numFmtId="169" fontId="2" fillId="2" borderId="0" xfId="2" applyNumberFormat="1" applyFont="1" applyFill="1" applyBorder="1" applyAlignment="1">
      <alignment horizontal="right"/>
    </xf>
    <xf numFmtId="169" fontId="3" fillId="2" borderId="0" xfId="2" applyNumberFormat="1" applyFont="1" applyFill="1" applyBorder="1" applyAlignment="1">
      <alignment horizontal="right"/>
    </xf>
    <xf numFmtId="169" fontId="2" fillId="2" borderId="0" xfId="0" applyNumberFormat="1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9" fontId="2" fillId="2" borderId="0" xfId="0" applyNumberFormat="1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169" fontId="2" fillId="2" borderId="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9" fontId="6" fillId="12" borderId="1" xfId="37" applyFont="1" applyFill="1" applyBorder="1"/>
    <xf numFmtId="9" fontId="2" fillId="2" borderId="0" xfId="37" applyFont="1" applyFill="1"/>
    <xf numFmtId="9" fontId="2" fillId="2" borderId="1" xfId="37" applyFont="1" applyFill="1" applyBorder="1"/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169" fontId="2" fillId="2" borderId="1" xfId="0" applyNumberFormat="1" applyFont="1" applyFill="1" applyBorder="1"/>
    <xf numFmtId="169" fontId="2" fillId="2" borderId="2" xfId="0" applyNumberFormat="1" applyFont="1" applyFill="1" applyBorder="1"/>
    <xf numFmtId="169" fontId="2" fillId="2" borderId="1" xfId="1" applyNumberFormat="1" applyFont="1" applyFill="1" applyBorder="1"/>
    <xf numFmtId="0" fontId="2" fillId="2" borderId="1" xfId="1" applyNumberFormat="1" applyFont="1" applyFill="1" applyBorder="1"/>
    <xf numFmtId="2" fontId="2" fillId="2" borderId="1" xfId="1" applyNumberFormat="1" applyFont="1" applyFill="1" applyBorder="1"/>
  </cellXfs>
  <cellStyles count="38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Percent" xfId="3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BH</a:t>
            </a:r>
            <a:r>
              <a:rPr lang="en-US"/>
              <a:t> </a:t>
            </a:r>
            <a:r>
              <a:rPr lang="en-US" b="1"/>
              <a:t>Financial</a:t>
            </a:r>
            <a:r>
              <a:rPr lang="en-US" baseline="0"/>
              <a:t> </a:t>
            </a:r>
            <a:r>
              <a:rPr lang="en-US" b="1" baseline="0"/>
              <a:t>Sustainability</a:t>
            </a:r>
            <a:endParaRPr lang="en-US" b="1"/>
          </a:p>
        </c:rich>
      </c:tx>
      <c:layout>
        <c:manualLayout>
          <c:xMode val="edge"/>
          <c:yMode val="edge"/>
          <c:x val="0.347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D0260B1-2045-EA4E-BAD3-3789FE16C0DF}" type="VALUE">
                      <a:rPr lang="en-US" b="1"/>
                      <a:pPr/>
                      <a:t>[VALUE]</a:t>
                    </a:fld>
                    <a:r>
                      <a:rPr lang="en-US" b="1"/>
                      <a:t> Revenue</a:t>
                    </a:r>
                    <a:r>
                      <a:rPr lang="en-US" b="1" baseline="0"/>
                      <a:t> Generation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391-8D48-AF1C-E342DC9A7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'Integrated Healthcare Provider'!$C$56</c:f>
              <c:numCache>
                <c:formatCode>_-"$"* #,##0.00_-;\-"$"* #,##0.00_-;_-"$"* "-"??_-;_-@_-</c:formatCode>
                <c:ptCount val="1"/>
                <c:pt idx="0">
                  <c:v>171562.5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8D48-AF1C-E342DC9A787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6D3D474-70E4-164C-BE44-57590EE58493}" type="VALUE">
                      <a:rPr lang="en-US" b="1"/>
                      <a:pPr/>
                      <a:t>[VALUE]</a:t>
                    </a:fld>
                    <a:r>
                      <a:rPr lang="en-US" b="1"/>
                      <a:t> </a:t>
                    </a:r>
                  </a:p>
                  <a:p>
                    <a:r>
                      <a:rPr lang="en-US" b="1"/>
                      <a:t>BH Cost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391-8D48-AF1C-E342DC9A7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'Integrated Healthcare Provider'!$C$57</c:f>
              <c:numCache>
                <c:formatCode>_-"$"* #,##0.00_-;\-"$"* #,##0.00_-;_-"$"* "-"??_-;_-@_-</c:formatCode>
                <c:ptCount val="1"/>
                <c:pt idx="0">
                  <c:v>131775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8D48-AF1C-E342DC9A787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'Integrated Healthcare Provider'!$C$58</c:f>
              <c:numCache>
                <c:formatCode>_-"$"* #,##0.00_-;\-"$"* #,##0.00_-;_-"$"* "-"??_-;_-@_-</c:formatCode>
                <c:ptCount val="1"/>
                <c:pt idx="0">
                  <c:v>39787.5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1-8D48-AF1C-E342DC9A787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79065870945896E-3"/>
                  <c:y val="3.3976452674890828E-2"/>
                </c:manualLayout>
              </c:layout>
              <c:tx>
                <c:rich>
                  <a:bodyPr/>
                  <a:lstStyle/>
                  <a:p>
                    <a:fld id="{137C1106-30B0-0542-9AB2-85529ED7509A}" type="VALUE">
                      <a:rPr lang="en-US" b="1"/>
                      <a:pPr/>
                      <a:t>[VALUE]</a:t>
                    </a:fld>
                    <a:r>
                      <a:rPr lang="en-US" b="1"/>
                      <a:t> ROI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391-8D48-AF1C-E342DC9A7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'Integrated Healthcare Provider'!$C$59</c:f>
              <c:numCache>
                <c:formatCode>0.00%</c:formatCode>
                <c:ptCount val="1"/>
                <c:pt idx="0">
                  <c:v>0.30193511667615253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8D48-AF1C-E342DC9A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8339647"/>
        <c:axId val="1809841327"/>
      </c:barChart>
      <c:catAx>
        <c:axId val="1808339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841327"/>
        <c:crosses val="autoZero"/>
        <c:auto val="1"/>
        <c:lblAlgn val="ctr"/>
        <c:lblOffset val="100"/>
        <c:noMultiLvlLbl val="0"/>
      </c:catAx>
      <c:valAx>
        <c:axId val="180984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33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1264227</xdr:colOff>
      <xdr:row>52</xdr:row>
      <xdr:rowOff>111991</xdr:rowOff>
    </xdr:from>
    <xdr:to>
      <xdr:col>6</xdr:col>
      <xdr:colOff>779318</xdr:colOff>
      <xdr:row>65</xdr:row>
      <xdr:rowOff>153555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E36DEC-86FA-E447-9DF5-627791565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1E7E-804C-5D4E-A8F9-90CA88FE3969}">
  <dimension ref="A1:T175"/>
  <sheetViews>
    <sheetView tabSelected="1" zoomScale="109" zoomScaleNormal="110" workbookViewId="0">
      <selection activeCell="E52" sqref="E52"/>
    </sheetView>
  </sheetViews>
  <sheetFormatPr baseColWidth="10" defaultRowHeight="16" x14ac:dyDescent="0.2"/>
  <cols>
    <col min="1" max="1" width="21.33203125" style="1" customWidth="1"/>
    <col min="2" max="2" width="40.1640625" style="1" customWidth="1"/>
    <col min="3" max="3" width="19.5" style="1" customWidth="1"/>
    <col min="4" max="4" width="20.6640625" style="1" customWidth="1"/>
    <col min="5" max="5" width="27.83203125" style="1" customWidth="1"/>
    <col min="6" max="6" width="19" style="1" customWidth="1"/>
    <col min="7" max="7" width="14.5" style="1" customWidth="1"/>
    <col min="8" max="8" width="14.33203125" style="1" customWidth="1"/>
    <col min="9" max="9" width="11.6640625" style="1" customWidth="1"/>
    <col min="10" max="10" width="12.6640625" style="1" customWidth="1"/>
    <col min="11" max="11" width="13.6640625" style="1" customWidth="1"/>
    <col min="12" max="12" width="14.1640625" style="1" customWidth="1"/>
    <col min="13" max="16384" width="10.83203125" style="1"/>
  </cols>
  <sheetData>
    <row r="1" spans="1:20" s="82" customFormat="1" x14ac:dyDescent="0.2"/>
    <row r="2" spans="1:20" s="82" customFormat="1" x14ac:dyDescent="0.2">
      <c r="B2" s="109" t="s">
        <v>125</v>
      </c>
      <c r="C2" s="121"/>
      <c r="D2" s="121"/>
      <c r="E2" s="122">
        <v>2025</v>
      </c>
      <c r="F2" s="84"/>
    </row>
    <row r="3" spans="1:20" s="82" customFormat="1" x14ac:dyDescent="0.2">
      <c r="B3" s="210" t="s">
        <v>127</v>
      </c>
      <c r="C3" s="205"/>
      <c r="D3" s="205"/>
      <c r="E3" s="205"/>
      <c r="F3" s="84"/>
    </row>
    <row r="4" spans="1:20" s="82" customFormat="1" ht="34" x14ac:dyDescent="0.2">
      <c r="C4" s="100"/>
      <c r="D4" s="100"/>
      <c r="E4" s="104" t="s">
        <v>126</v>
      </c>
      <c r="F4" s="207">
        <v>261</v>
      </c>
    </row>
    <row r="5" spans="1:20" s="82" customFormat="1" ht="34" x14ac:dyDescent="0.2">
      <c r="B5" s="126" t="s">
        <v>101</v>
      </c>
      <c r="C5" s="105">
        <f>K43</f>
        <v>1</v>
      </c>
      <c r="D5" s="102"/>
      <c r="E5" s="103" t="s">
        <v>118</v>
      </c>
      <c r="F5" s="207">
        <v>250</v>
      </c>
    </row>
    <row r="6" spans="1:20" s="82" customFormat="1" x14ac:dyDescent="0.2">
      <c r="B6" s="127"/>
      <c r="C6" s="107"/>
      <c r="D6" s="102"/>
      <c r="E6" s="84"/>
      <c r="F6" s="84"/>
    </row>
    <row r="7" spans="1:20" s="82" customFormat="1" ht="34" x14ac:dyDescent="0.2">
      <c r="B7" s="106" t="s">
        <v>133</v>
      </c>
      <c r="C7" s="208">
        <v>11</v>
      </c>
      <c r="D7" s="102"/>
      <c r="E7" s="103" t="s">
        <v>106</v>
      </c>
      <c r="F7" s="123">
        <f>F5*C7</f>
        <v>2750</v>
      </c>
    </row>
    <row r="8" spans="1:20" s="82" customFormat="1" x14ac:dyDescent="0.2">
      <c r="B8" s="101"/>
      <c r="C8" s="124"/>
      <c r="D8" s="124"/>
      <c r="E8" s="84"/>
      <c r="F8" s="84"/>
    </row>
    <row r="9" spans="1:20" s="82" customFormat="1" x14ac:dyDescent="0.2">
      <c r="B9" s="101"/>
      <c r="C9" s="124"/>
      <c r="D9" s="124"/>
      <c r="E9" s="84"/>
      <c r="F9" s="84">
        <v>8456.25</v>
      </c>
    </row>
    <row r="10" spans="1:20" s="82" customFormat="1" ht="18" x14ac:dyDescent="0.2">
      <c r="A10" s="108" t="s">
        <v>85</v>
      </c>
      <c r="B10" s="83" t="s">
        <v>103</v>
      </c>
      <c r="C10" s="84"/>
      <c r="D10" s="84"/>
      <c r="E10" s="84"/>
      <c r="F10" s="84"/>
    </row>
    <row r="11" spans="1:20" s="82" customFormat="1" x14ac:dyDescent="0.2">
      <c r="C11" s="84"/>
      <c r="D11" s="84"/>
      <c r="E11" s="125"/>
      <c r="F11" s="84"/>
      <c r="H11" s="110" t="s">
        <v>105</v>
      </c>
      <c r="I11" s="111" t="s">
        <v>89</v>
      </c>
      <c r="J11" s="111" t="s">
        <v>98</v>
      </c>
      <c r="K11" s="111" t="s">
        <v>92</v>
      </c>
      <c r="L11" s="111" t="s">
        <v>90</v>
      </c>
      <c r="M11" s="112" t="s">
        <v>97</v>
      </c>
      <c r="O11" s="86"/>
      <c r="P11" s="85"/>
      <c r="Q11" s="85"/>
      <c r="R11" s="87"/>
    </row>
    <row r="12" spans="1:20" s="82" customFormat="1" x14ac:dyDescent="0.2">
      <c r="C12" s="83" t="s">
        <v>88</v>
      </c>
      <c r="E12" s="120" t="s">
        <v>134</v>
      </c>
      <c r="H12" s="116" t="s">
        <v>104</v>
      </c>
      <c r="I12" s="117"/>
      <c r="J12" s="117"/>
      <c r="K12" s="117"/>
      <c r="L12" s="117"/>
      <c r="M12" s="118"/>
      <c r="O12" s="85"/>
      <c r="P12" s="85"/>
      <c r="Q12" s="85"/>
      <c r="R12" s="87"/>
    </row>
    <row r="13" spans="1:20" s="82" customFormat="1" x14ac:dyDescent="0.2">
      <c r="B13" s="232" t="s">
        <v>84</v>
      </c>
      <c r="C13" s="88">
        <f t="shared" ref="C13:C19" si="0">H13</f>
        <v>61.5</v>
      </c>
      <c r="D13" s="88"/>
      <c r="E13" s="235">
        <v>0.5</v>
      </c>
      <c r="F13" s="89">
        <f>C13*(E13*F7)</f>
        <v>84562.5</v>
      </c>
      <c r="H13" s="113">
        <f>(L13+K13+J13+I13)/4</f>
        <v>61.5</v>
      </c>
      <c r="I13" s="226">
        <v>85</v>
      </c>
      <c r="J13" s="226">
        <v>72</v>
      </c>
      <c r="K13" s="226">
        <v>54</v>
      </c>
      <c r="L13" s="226">
        <v>35</v>
      </c>
      <c r="M13" s="227">
        <v>90832</v>
      </c>
      <c r="O13" s="86"/>
      <c r="P13" s="85"/>
      <c r="Q13" s="85"/>
      <c r="R13" s="87"/>
      <c r="S13" s="90"/>
      <c r="T13" s="90"/>
    </row>
    <row r="14" spans="1:20" s="82" customFormat="1" x14ac:dyDescent="0.2">
      <c r="B14" s="232" t="s">
        <v>100</v>
      </c>
      <c r="C14" s="88">
        <f t="shared" si="0"/>
        <v>76.5</v>
      </c>
      <c r="D14" s="88"/>
      <c r="E14" s="235">
        <v>0.25</v>
      </c>
      <c r="F14" s="89">
        <f>E14*(C14*F7)</f>
        <v>52593.75</v>
      </c>
      <c r="H14" s="113">
        <f>(L14+K14+J14+I14)/4</f>
        <v>76.5</v>
      </c>
      <c r="I14" s="226">
        <v>102</v>
      </c>
      <c r="J14" s="226">
        <v>88</v>
      </c>
      <c r="K14" s="226">
        <v>81</v>
      </c>
      <c r="L14" s="226">
        <v>35</v>
      </c>
      <c r="M14" s="227">
        <v>90834</v>
      </c>
      <c r="O14" s="86"/>
      <c r="P14" s="85"/>
      <c r="Q14" s="85"/>
      <c r="R14" s="91"/>
    </row>
    <row r="15" spans="1:20" s="82" customFormat="1" x14ac:dyDescent="0.2">
      <c r="B15" s="232" t="s">
        <v>119</v>
      </c>
      <c r="C15" s="88">
        <f t="shared" si="0"/>
        <v>35.5</v>
      </c>
      <c r="D15" s="92"/>
      <c r="E15" s="235">
        <v>0.25</v>
      </c>
      <c r="F15" s="89">
        <f>E15*(C15*F7)</f>
        <v>24406.25</v>
      </c>
      <c r="H15" s="114">
        <f>(I15+J15+K15+L15)/4</f>
        <v>35.5</v>
      </c>
      <c r="I15" s="228">
        <v>59</v>
      </c>
      <c r="J15" s="228">
        <v>20</v>
      </c>
      <c r="K15" s="228">
        <v>28</v>
      </c>
      <c r="L15" s="226">
        <v>35</v>
      </c>
      <c r="M15" s="229">
        <v>96158</v>
      </c>
      <c r="O15" s="86"/>
      <c r="P15" s="85"/>
      <c r="Q15" s="85"/>
      <c r="R15" s="87"/>
    </row>
    <row r="16" spans="1:20" s="82" customFormat="1" x14ac:dyDescent="0.2">
      <c r="B16" s="232"/>
      <c r="C16" s="88">
        <f t="shared" si="0"/>
        <v>0</v>
      </c>
      <c r="D16" s="92"/>
      <c r="E16" s="235">
        <v>0</v>
      </c>
      <c r="F16" s="89">
        <f>E16*(C16*F7)</f>
        <v>0</v>
      </c>
      <c r="H16" s="114">
        <f>(I16+J16+K16+L16)/4</f>
        <v>0</v>
      </c>
      <c r="I16" s="228">
        <v>0</v>
      </c>
      <c r="J16" s="228">
        <v>0</v>
      </c>
      <c r="K16" s="228">
        <v>0</v>
      </c>
      <c r="L16" s="226">
        <v>0</v>
      </c>
      <c r="M16" s="229"/>
      <c r="O16" s="86"/>
      <c r="P16" s="85"/>
      <c r="Q16" s="91"/>
      <c r="R16" s="91"/>
    </row>
    <row r="17" spans="1:19" s="82" customFormat="1" x14ac:dyDescent="0.2">
      <c r="B17" s="232"/>
      <c r="C17" s="88">
        <f t="shared" si="0"/>
        <v>0</v>
      </c>
      <c r="D17" s="92"/>
      <c r="E17" s="235">
        <v>0</v>
      </c>
      <c r="F17" s="89">
        <f>E17*(C17*F7)</f>
        <v>0</v>
      </c>
      <c r="H17" s="114">
        <f>(I17+J17+K17+L17)/4</f>
        <v>0</v>
      </c>
      <c r="I17" s="228">
        <v>0</v>
      </c>
      <c r="J17" s="228">
        <v>0</v>
      </c>
      <c r="K17" s="228">
        <v>0</v>
      </c>
      <c r="L17" s="226">
        <v>0</v>
      </c>
      <c r="M17" s="229"/>
      <c r="O17" s="86"/>
      <c r="P17" s="85"/>
      <c r="Q17" s="91"/>
      <c r="R17" s="91"/>
    </row>
    <row r="18" spans="1:19" s="82" customFormat="1" x14ac:dyDescent="0.2">
      <c r="B18" s="232"/>
      <c r="C18" s="89">
        <f t="shared" si="0"/>
        <v>0</v>
      </c>
      <c r="D18" s="92"/>
      <c r="E18" s="235">
        <v>0</v>
      </c>
      <c r="F18" s="89">
        <f>C18*(E18*F7)</f>
        <v>0</v>
      </c>
      <c r="H18" s="114">
        <f>(I18+J18+K18+L18)/4</f>
        <v>0</v>
      </c>
      <c r="I18" s="228">
        <v>0</v>
      </c>
      <c r="J18" s="228">
        <v>0</v>
      </c>
      <c r="K18" s="228">
        <v>0</v>
      </c>
      <c r="L18" s="226">
        <v>0</v>
      </c>
      <c r="M18" s="229"/>
      <c r="O18" s="86"/>
      <c r="P18" s="85"/>
      <c r="Q18" s="91"/>
      <c r="R18" s="91"/>
    </row>
    <row r="19" spans="1:19" s="82" customFormat="1" x14ac:dyDescent="0.2">
      <c r="B19" s="233"/>
      <c r="C19" s="119">
        <f t="shared" si="0"/>
        <v>0</v>
      </c>
      <c r="D19" s="93"/>
      <c r="E19" s="236">
        <v>0</v>
      </c>
      <c r="F19" s="94">
        <f>E19*(C19*F7)</f>
        <v>0</v>
      </c>
      <c r="H19" s="115">
        <f>(I19+J19+K19+L19)/4</f>
        <v>0</v>
      </c>
      <c r="I19" s="230">
        <v>0</v>
      </c>
      <c r="J19" s="230">
        <v>0</v>
      </c>
      <c r="K19" s="230">
        <v>0</v>
      </c>
      <c r="L19" s="217">
        <v>0</v>
      </c>
      <c r="M19" s="231"/>
      <c r="O19" s="86"/>
      <c r="P19" s="85"/>
      <c r="Q19" s="85"/>
      <c r="R19" s="87"/>
      <c r="S19" s="90"/>
    </row>
    <row r="20" spans="1:19" s="82" customFormat="1" x14ac:dyDescent="0.2">
      <c r="A20" s="95"/>
      <c r="B20" s="128" t="s">
        <v>108</v>
      </c>
      <c r="C20" s="96"/>
      <c r="D20" s="96"/>
      <c r="E20" s="234">
        <f>E13+E14+E15+E16+E17+E18+E19</f>
        <v>1</v>
      </c>
      <c r="F20" s="129">
        <f>F19+F17+F18+F16+F15+F14+F13</f>
        <v>161562.5</v>
      </c>
      <c r="H20" s="89"/>
      <c r="O20" s="85"/>
      <c r="P20" s="85"/>
      <c r="Q20" s="85"/>
      <c r="R20" s="87"/>
      <c r="S20" s="90"/>
    </row>
    <row r="21" spans="1:19" s="183" customFormat="1" x14ac:dyDescent="0.2">
      <c r="A21" s="200"/>
      <c r="B21" s="200"/>
      <c r="C21" s="200"/>
      <c r="D21" s="200"/>
      <c r="E21" s="200"/>
      <c r="O21" s="201"/>
      <c r="P21" s="202"/>
      <c r="Q21" s="202"/>
      <c r="R21" s="203"/>
      <c r="S21" s="204"/>
    </row>
    <row r="22" spans="1:19" s="183" customFormat="1" x14ac:dyDescent="0.2"/>
    <row r="23" spans="1:19" s="75" customFormat="1" ht="34" x14ac:dyDescent="0.2">
      <c r="A23" s="175" t="s">
        <v>64</v>
      </c>
      <c r="B23" s="74" t="s">
        <v>82</v>
      </c>
      <c r="C23" s="131" t="s">
        <v>109</v>
      </c>
      <c r="D23" s="131" t="s">
        <v>110</v>
      </c>
      <c r="E23" s="132"/>
      <c r="O23" s="76"/>
      <c r="P23" s="77"/>
      <c r="Q23" s="77"/>
      <c r="R23" s="78"/>
      <c r="S23" s="79"/>
    </row>
    <row r="24" spans="1:19" s="75" customFormat="1" ht="50" customHeight="1" x14ac:dyDescent="0.2">
      <c r="B24" s="237" t="s">
        <v>115</v>
      </c>
      <c r="C24" s="243">
        <v>0</v>
      </c>
      <c r="D24" s="244">
        <v>0</v>
      </c>
      <c r="E24" s="133">
        <f>D24*C24</f>
        <v>0</v>
      </c>
      <c r="F24" s="81"/>
    </row>
    <row r="25" spans="1:19" s="75" customFormat="1" ht="34" customHeight="1" x14ac:dyDescent="0.2">
      <c r="B25" s="238" t="s">
        <v>135</v>
      </c>
      <c r="C25" s="243">
        <v>0</v>
      </c>
      <c r="D25" s="245">
        <v>0</v>
      </c>
      <c r="E25" s="134">
        <f>D25*C25</f>
        <v>0</v>
      </c>
      <c r="F25" s="81"/>
    </row>
    <row r="26" spans="1:19" s="75" customFormat="1" x14ac:dyDescent="0.2">
      <c r="B26" s="135" t="s">
        <v>83</v>
      </c>
      <c r="C26" s="137">
        <f>C25+C24</f>
        <v>0</v>
      </c>
      <c r="D26" s="136">
        <f>D25+D24</f>
        <v>0</v>
      </c>
      <c r="E26" s="99">
        <f>E25+E24</f>
        <v>0</v>
      </c>
    </row>
    <row r="27" spans="1:19" s="75" customFormat="1" x14ac:dyDescent="0.2"/>
    <row r="28" spans="1:19" s="75" customFormat="1" x14ac:dyDescent="0.2">
      <c r="A28" s="175" t="s">
        <v>116</v>
      </c>
      <c r="B28" s="239" t="s">
        <v>136</v>
      </c>
      <c r="C28" s="241">
        <v>10000</v>
      </c>
      <c r="E28" s="74"/>
    </row>
    <row r="29" spans="1:19" s="75" customFormat="1" x14ac:dyDescent="0.2">
      <c r="A29" s="74"/>
      <c r="B29" s="240" t="s">
        <v>107</v>
      </c>
      <c r="C29" s="242">
        <v>0</v>
      </c>
      <c r="E29" s="74"/>
    </row>
    <row r="30" spans="1:19" s="75" customFormat="1" x14ac:dyDescent="0.2">
      <c r="B30" s="239" t="s">
        <v>107</v>
      </c>
      <c r="C30" s="241">
        <v>0</v>
      </c>
      <c r="D30" s="81"/>
      <c r="E30" s="74"/>
    </row>
    <row r="31" spans="1:19" s="75" customFormat="1" ht="17" x14ac:dyDescent="0.2">
      <c r="B31" s="97" t="s">
        <v>83</v>
      </c>
      <c r="C31" s="98">
        <f>C28+C29+C30</f>
        <v>10000</v>
      </c>
      <c r="D31" s="98"/>
      <c r="E31" s="74" t="s">
        <v>99</v>
      </c>
      <c r="F31" s="129">
        <f>E26+C31</f>
        <v>10000</v>
      </c>
    </row>
    <row r="32" spans="1:19" s="75" customFormat="1" ht="17" thickBot="1" x14ac:dyDescent="0.25">
      <c r="B32" s="80"/>
      <c r="C32" s="81"/>
      <c r="D32" s="81"/>
      <c r="E32" s="74"/>
      <c r="F32" s="98"/>
    </row>
    <row r="33" spans="1:12" s="75" customFormat="1" ht="49" customHeight="1" thickBot="1" x14ac:dyDescent="0.25">
      <c r="B33" s="80"/>
      <c r="C33" s="81"/>
      <c r="D33" s="81"/>
      <c r="E33" s="138" t="s">
        <v>62</v>
      </c>
      <c r="F33" s="130">
        <f>F20+F31</f>
        <v>171562.5</v>
      </c>
      <c r="G33" s="75" t="s">
        <v>111</v>
      </c>
    </row>
    <row r="34" spans="1:12" s="183" customFormat="1" ht="16" customHeight="1" x14ac:dyDescent="0.2">
      <c r="B34" s="184"/>
      <c r="C34" s="185"/>
      <c r="D34" s="185"/>
      <c r="E34" s="186"/>
      <c r="F34" s="187"/>
    </row>
    <row r="35" spans="1:12" s="139" customFormat="1" x14ac:dyDescent="0.2">
      <c r="E35" s="140"/>
      <c r="F35" s="141"/>
      <c r="G35" s="142"/>
      <c r="H35" s="142"/>
      <c r="I35" s="142"/>
      <c r="J35" s="143" t="s">
        <v>122</v>
      </c>
      <c r="K35" s="142"/>
      <c r="L35" s="144"/>
    </row>
    <row r="36" spans="1:12" s="139" customFormat="1" x14ac:dyDescent="0.2">
      <c r="A36" s="176" t="s">
        <v>86</v>
      </c>
      <c r="C36" s="145"/>
      <c r="D36" s="145"/>
      <c r="E36" s="146" t="s">
        <v>95</v>
      </c>
      <c r="F36" s="147" t="s">
        <v>120</v>
      </c>
      <c r="G36" s="147" t="s">
        <v>130</v>
      </c>
      <c r="H36" s="147" t="s">
        <v>91</v>
      </c>
      <c r="I36" s="147" t="s">
        <v>37</v>
      </c>
      <c r="J36" s="223">
        <v>0.05</v>
      </c>
      <c r="K36" s="147" t="s">
        <v>96</v>
      </c>
      <c r="L36" s="148" t="s">
        <v>121</v>
      </c>
    </row>
    <row r="37" spans="1:12" s="139" customFormat="1" ht="17" x14ac:dyDescent="0.2">
      <c r="B37" s="139" t="s">
        <v>131</v>
      </c>
      <c r="C37" s="149">
        <f>L37+L38+L39+L40+L41+L42</f>
        <v>131775</v>
      </c>
      <c r="D37" s="149"/>
      <c r="E37" s="218" t="s">
        <v>93</v>
      </c>
      <c r="F37" s="213">
        <v>85000</v>
      </c>
      <c r="G37" s="213">
        <v>40000</v>
      </c>
      <c r="H37" s="213">
        <v>500</v>
      </c>
      <c r="I37" s="150">
        <f>H37+G37+F37</f>
        <v>125500</v>
      </c>
      <c r="J37" s="159">
        <f>I37*J36</f>
        <v>6275</v>
      </c>
      <c r="K37" s="211">
        <v>1</v>
      </c>
      <c r="L37" s="151">
        <f>(I37+J37)*K37</f>
        <v>131775</v>
      </c>
    </row>
    <row r="38" spans="1:12" s="139" customFormat="1" ht="17" x14ac:dyDescent="0.2">
      <c r="B38" s="209" t="s">
        <v>132</v>
      </c>
      <c r="C38" s="224">
        <v>0</v>
      </c>
      <c r="D38" s="149"/>
      <c r="E38" s="219" t="s">
        <v>94</v>
      </c>
      <c r="F38" s="214">
        <v>0</v>
      </c>
      <c r="G38" s="214">
        <v>0</v>
      </c>
      <c r="H38" s="214">
        <v>0</v>
      </c>
      <c r="I38" s="161">
        <f>H38+G38+F38</f>
        <v>0</v>
      </c>
      <c r="J38" s="160">
        <f>I38*J36</f>
        <v>0</v>
      </c>
      <c r="K38" s="212">
        <v>0</v>
      </c>
      <c r="L38" s="163">
        <f>(I38+J38)*K38</f>
        <v>0</v>
      </c>
    </row>
    <row r="39" spans="1:12" s="139" customFormat="1" ht="30" customHeight="1" x14ac:dyDescent="0.2">
      <c r="B39" s="209" t="s">
        <v>132</v>
      </c>
      <c r="C39" s="224">
        <v>0</v>
      </c>
      <c r="D39" s="149"/>
      <c r="E39" s="220" t="s">
        <v>123</v>
      </c>
      <c r="F39" s="214">
        <v>0</v>
      </c>
      <c r="G39" s="214">
        <v>0</v>
      </c>
      <c r="H39" s="215">
        <v>0</v>
      </c>
      <c r="I39" s="161">
        <f>F39+G39+H39</f>
        <v>0</v>
      </c>
      <c r="J39" s="160">
        <f>I39*J36</f>
        <v>0</v>
      </c>
      <c r="K39" s="212">
        <v>0</v>
      </c>
      <c r="L39" s="163">
        <f>(I39+J39)*K39</f>
        <v>0</v>
      </c>
    </row>
    <row r="40" spans="1:12" s="139" customFormat="1" ht="38" customHeight="1" x14ac:dyDescent="0.2">
      <c r="B40" s="209" t="s">
        <v>132</v>
      </c>
      <c r="C40" s="224">
        <v>0</v>
      </c>
      <c r="D40" s="149"/>
      <c r="E40" s="221"/>
      <c r="F40" s="215">
        <v>0</v>
      </c>
      <c r="G40" s="215">
        <v>0</v>
      </c>
      <c r="H40" s="214">
        <v>0</v>
      </c>
      <c r="I40" s="161">
        <f>F40+G40+H40</f>
        <v>0</v>
      </c>
      <c r="J40" s="160">
        <f>I40*J36</f>
        <v>0</v>
      </c>
      <c r="K40" s="212">
        <v>0</v>
      </c>
      <c r="L40" s="163">
        <f>(I40+J40)*K40</f>
        <v>0</v>
      </c>
    </row>
    <row r="41" spans="1:12" s="139" customFormat="1" x14ac:dyDescent="0.2">
      <c r="B41" s="209" t="s">
        <v>132</v>
      </c>
      <c r="C41" s="224">
        <v>0</v>
      </c>
      <c r="D41" s="149"/>
      <c r="E41" s="221"/>
      <c r="F41" s="216">
        <v>0</v>
      </c>
      <c r="G41" s="216">
        <v>0</v>
      </c>
      <c r="H41" s="216">
        <v>0</v>
      </c>
      <c r="I41" s="164">
        <f>H41+G41+F41</f>
        <v>0</v>
      </c>
      <c r="J41" s="161">
        <f>I41*J36</f>
        <v>0</v>
      </c>
      <c r="K41" s="212">
        <v>0</v>
      </c>
      <c r="L41" s="163">
        <f>(I41+J41)*K41</f>
        <v>0</v>
      </c>
    </row>
    <row r="42" spans="1:12" s="139" customFormat="1" x14ac:dyDescent="0.2">
      <c r="B42" s="209" t="s">
        <v>132</v>
      </c>
      <c r="C42" s="224">
        <v>0</v>
      </c>
      <c r="D42" s="149"/>
      <c r="E42" s="222"/>
      <c r="F42" s="217">
        <v>0</v>
      </c>
      <c r="G42" s="217">
        <v>0</v>
      </c>
      <c r="H42" s="217">
        <v>0</v>
      </c>
      <c r="I42" s="150">
        <f>H42+G42+F42</f>
        <v>0</v>
      </c>
      <c r="J42" s="150">
        <f>I42*J36</f>
        <v>0</v>
      </c>
      <c r="K42" s="211">
        <v>0</v>
      </c>
      <c r="L42" s="151">
        <f>(J42+I42)*K42</f>
        <v>0</v>
      </c>
    </row>
    <row r="43" spans="1:12" s="139" customFormat="1" ht="17" thickBot="1" x14ac:dyDescent="0.25">
      <c r="B43" s="209" t="s">
        <v>132</v>
      </c>
      <c r="C43" s="225">
        <v>0</v>
      </c>
      <c r="D43" s="152"/>
      <c r="E43" s="179" t="s">
        <v>102</v>
      </c>
      <c r="F43" s="177"/>
      <c r="G43" s="177"/>
      <c r="H43" s="177"/>
      <c r="I43" s="177"/>
      <c r="J43" s="177"/>
      <c r="K43" s="162">
        <f>K42+K41+K40+K39+K38+K37</f>
        <v>1</v>
      </c>
      <c r="L43" s="178">
        <f>L42+L41+L40+L39+L38+L37</f>
        <v>131775</v>
      </c>
    </row>
    <row r="44" spans="1:12" s="139" customFormat="1" ht="17" thickBot="1" x14ac:dyDescent="0.25">
      <c r="B44" s="156" t="s">
        <v>76</v>
      </c>
      <c r="C44" s="165">
        <f>C43+C42+C41+C40+C39+C38+C37</f>
        <v>131775</v>
      </c>
      <c r="D44" s="154"/>
      <c r="E44" s="182">
        <f>K43*40</f>
        <v>40</v>
      </c>
      <c r="F44" s="182" t="s">
        <v>124</v>
      </c>
    </row>
    <row r="45" spans="1:12" s="139" customFormat="1" x14ac:dyDescent="0.2">
      <c r="C45" s="155"/>
      <c r="D45" s="155"/>
      <c r="E45" s="153"/>
      <c r="F45" s="182" t="s">
        <v>128</v>
      </c>
    </row>
    <row r="46" spans="1:12" s="139" customFormat="1" x14ac:dyDescent="0.2">
      <c r="B46" s="158"/>
      <c r="C46" s="166"/>
      <c r="D46" s="157"/>
      <c r="E46" s="153"/>
      <c r="F46" s="182" t="s">
        <v>129</v>
      </c>
    </row>
    <row r="47" spans="1:12" s="139" customFormat="1" ht="17" x14ac:dyDescent="0.2">
      <c r="C47" s="170" t="s">
        <v>112</v>
      </c>
      <c r="D47" s="167">
        <f>F33</f>
        <v>171562.5</v>
      </c>
      <c r="E47" s="158"/>
    </row>
    <row r="48" spans="1:12" s="139" customFormat="1" ht="48" customHeight="1" x14ac:dyDescent="0.2">
      <c r="C48" s="169" t="s">
        <v>114</v>
      </c>
      <c r="D48" s="168">
        <f>C44</f>
        <v>131775</v>
      </c>
      <c r="E48" s="157"/>
      <c r="F48" s="157"/>
    </row>
    <row r="49" spans="2:5" s="139" customFormat="1" ht="41" customHeight="1" x14ac:dyDescent="0.2">
      <c r="C49" s="172" t="s">
        <v>117</v>
      </c>
      <c r="D49" s="171">
        <f>D47-D48</f>
        <v>39787.5</v>
      </c>
      <c r="E49" s="180"/>
    </row>
    <row r="50" spans="2:5" s="139" customFormat="1" ht="39" customHeight="1" x14ac:dyDescent="0.2">
      <c r="C50" s="173" t="s">
        <v>113</v>
      </c>
      <c r="D50" s="174">
        <f>(D49/D48)</f>
        <v>0.30193511667615253</v>
      </c>
      <c r="E50" s="181"/>
    </row>
    <row r="51" spans="2:5" s="139" customFormat="1" ht="47" customHeight="1" x14ac:dyDescent="0.2">
      <c r="C51" s="153"/>
      <c r="D51" s="153"/>
    </row>
    <row r="52" spans="2:5" s="183" customFormat="1" x14ac:dyDescent="0.2">
      <c r="B52" s="188"/>
      <c r="C52" s="189"/>
      <c r="D52" s="189"/>
    </row>
    <row r="53" spans="2:5" s="183" customFormat="1" x14ac:dyDescent="0.2"/>
    <row r="54" spans="2:5" s="183" customFormat="1" x14ac:dyDescent="0.2"/>
    <row r="55" spans="2:5" s="183" customFormat="1" x14ac:dyDescent="0.2">
      <c r="B55" s="190"/>
      <c r="C55" s="191"/>
    </row>
    <row r="56" spans="2:5" s="183" customFormat="1" x14ac:dyDescent="0.2">
      <c r="B56" s="192"/>
      <c r="C56" s="191">
        <f>D47</f>
        <v>171562.5</v>
      </c>
    </row>
    <row r="57" spans="2:5" s="183" customFormat="1" x14ac:dyDescent="0.2">
      <c r="B57" s="193"/>
      <c r="C57" s="191">
        <f>D48</f>
        <v>131775</v>
      </c>
      <c r="D57" s="194"/>
    </row>
    <row r="58" spans="2:5" s="183" customFormat="1" x14ac:dyDescent="0.2">
      <c r="B58" s="190"/>
      <c r="C58" s="191">
        <f>D49</f>
        <v>39787.5</v>
      </c>
      <c r="D58" s="195"/>
    </row>
    <row r="59" spans="2:5" s="183" customFormat="1" x14ac:dyDescent="0.2">
      <c r="B59" s="190"/>
      <c r="C59" s="196">
        <f>D50</f>
        <v>0.30193511667615253</v>
      </c>
      <c r="D59" s="195"/>
    </row>
    <row r="60" spans="2:5" s="183" customFormat="1" x14ac:dyDescent="0.2">
      <c r="B60" s="197"/>
      <c r="C60" s="198"/>
      <c r="D60" s="195"/>
    </row>
    <row r="61" spans="2:5" s="183" customFormat="1" x14ac:dyDescent="0.2">
      <c r="B61" s="194"/>
      <c r="C61" s="199"/>
      <c r="D61" s="199"/>
    </row>
    <row r="62" spans="2:5" s="183" customFormat="1" x14ac:dyDescent="0.2"/>
    <row r="63" spans="2:5" s="183" customFormat="1" x14ac:dyDescent="0.2"/>
    <row r="64" spans="2:5" s="183" customFormat="1" x14ac:dyDescent="0.2"/>
    <row r="65" spans="2:2" s="183" customFormat="1" x14ac:dyDescent="0.2"/>
    <row r="66" spans="2:2" s="183" customFormat="1" x14ac:dyDescent="0.2"/>
    <row r="67" spans="2:2" s="183" customFormat="1" x14ac:dyDescent="0.2"/>
    <row r="68" spans="2:2" s="183" customFormat="1" x14ac:dyDescent="0.2"/>
    <row r="69" spans="2:2" s="183" customFormat="1" x14ac:dyDescent="0.2"/>
    <row r="70" spans="2:2" s="183" customFormat="1" x14ac:dyDescent="0.2"/>
    <row r="71" spans="2:2" s="183" customFormat="1" x14ac:dyDescent="0.2"/>
    <row r="72" spans="2:2" s="183" customFormat="1" x14ac:dyDescent="0.2"/>
    <row r="73" spans="2:2" s="183" customFormat="1" x14ac:dyDescent="0.2"/>
    <row r="74" spans="2:2" s="183" customFormat="1" x14ac:dyDescent="0.2">
      <c r="B74" s="184"/>
    </row>
    <row r="75" spans="2:2" s="183" customFormat="1" x14ac:dyDescent="0.2"/>
    <row r="76" spans="2:2" s="183" customFormat="1" x14ac:dyDescent="0.2"/>
    <row r="77" spans="2:2" s="183" customFormat="1" x14ac:dyDescent="0.2"/>
    <row r="78" spans="2:2" s="183" customFormat="1" x14ac:dyDescent="0.2"/>
    <row r="79" spans="2:2" s="183" customFormat="1" x14ac:dyDescent="0.2"/>
    <row r="80" spans="2:2" s="183" customFormat="1" x14ac:dyDescent="0.2"/>
    <row r="81" s="183" customFormat="1" x14ac:dyDescent="0.2"/>
    <row r="82" s="183" customFormat="1" x14ac:dyDescent="0.2"/>
    <row r="83" s="183" customFormat="1" x14ac:dyDescent="0.2"/>
    <row r="84" s="183" customFormat="1" x14ac:dyDescent="0.2"/>
    <row r="85" s="183" customFormat="1" x14ac:dyDescent="0.2"/>
    <row r="86" s="183" customFormat="1" x14ac:dyDescent="0.2"/>
    <row r="87" s="183" customFormat="1" x14ac:dyDescent="0.2"/>
    <row r="88" s="183" customFormat="1" x14ac:dyDescent="0.2"/>
    <row r="89" s="183" customFormat="1" x14ac:dyDescent="0.2"/>
    <row r="90" s="183" customFormat="1" x14ac:dyDescent="0.2"/>
    <row r="91" s="183" customFormat="1" x14ac:dyDescent="0.2"/>
    <row r="92" s="183" customFormat="1" x14ac:dyDescent="0.2"/>
    <row r="93" s="183" customFormat="1" x14ac:dyDescent="0.2"/>
    <row r="94" s="183" customFormat="1" x14ac:dyDescent="0.2"/>
    <row r="95" s="183" customFormat="1" x14ac:dyDescent="0.2"/>
    <row r="96" s="183" customFormat="1" x14ac:dyDescent="0.2"/>
    <row r="97" s="183" customFormat="1" x14ac:dyDescent="0.2"/>
    <row r="98" s="183" customFormat="1" x14ac:dyDescent="0.2"/>
    <row r="99" s="183" customFormat="1" x14ac:dyDescent="0.2"/>
    <row r="100" s="183" customFormat="1" x14ac:dyDescent="0.2"/>
    <row r="101" s="183" customFormat="1" x14ac:dyDescent="0.2"/>
    <row r="102" s="183" customFormat="1" x14ac:dyDescent="0.2"/>
    <row r="103" s="183" customFormat="1" x14ac:dyDescent="0.2"/>
    <row r="104" s="183" customFormat="1" x14ac:dyDescent="0.2"/>
    <row r="105" s="183" customFormat="1" x14ac:dyDescent="0.2"/>
    <row r="106" s="183" customFormat="1" x14ac:dyDescent="0.2"/>
    <row r="107" s="183" customFormat="1" x14ac:dyDescent="0.2"/>
    <row r="108" s="183" customFormat="1" x14ac:dyDescent="0.2"/>
    <row r="109" s="183" customFormat="1" x14ac:dyDescent="0.2"/>
    <row r="110" s="183" customFormat="1" x14ac:dyDescent="0.2"/>
    <row r="111" s="183" customFormat="1" x14ac:dyDescent="0.2"/>
    <row r="112" s="183" customFormat="1" x14ac:dyDescent="0.2"/>
    <row r="113" s="183" customFormat="1" x14ac:dyDescent="0.2"/>
    <row r="114" s="183" customFormat="1" x14ac:dyDescent="0.2"/>
    <row r="115" s="183" customFormat="1" x14ac:dyDescent="0.2"/>
    <row r="116" s="183" customFormat="1" x14ac:dyDescent="0.2"/>
    <row r="117" s="183" customFormat="1" x14ac:dyDescent="0.2"/>
    <row r="118" s="183" customFormat="1" x14ac:dyDescent="0.2"/>
    <row r="119" s="183" customFormat="1" x14ac:dyDescent="0.2"/>
    <row r="120" s="183" customFormat="1" x14ac:dyDescent="0.2"/>
    <row r="121" s="183" customFormat="1" x14ac:dyDescent="0.2"/>
    <row r="122" s="183" customFormat="1" x14ac:dyDescent="0.2"/>
    <row r="123" s="183" customFormat="1" x14ac:dyDescent="0.2"/>
    <row r="124" s="183" customFormat="1" x14ac:dyDescent="0.2"/>
    <row r="125" s="183" customFormat="1" x14ac:dyDescent="0.2"/>
    <row r="126" s="183" customFormat="1" x14ac:dyDescent="0.2"/>
    <row r="127" s="183" customFormat="1" x14ac:dyDescent="0.2"/>
    <row r="128" s="183" customFormat="1" x14ac:dyDescent="0.2"/>
    <row r="129" s="183" customFormat="1" x14ac:dyDescent="0.2"/>
    <row r="130" s="183" customFormat="1" x14ac:dyDescent="0.2"/>
    <row r="131" s="183" customFormat="1" x14ac:dyDescent="0.2"/>
    <row r="132" s="183" customFormat="1" x14ac:dyDescent="0.2"/>
    <row r="133" s="183" customFormat="1" x14ac:dyDescent="0.2"/>
    <row r="134" s="183" customFormat="1" x14ac:dyDescent="0.2"/>
    <row r="135" s="183" customFormat="1" x14ac:dyDescent="0.2"/>
    <row r="136" s="183" customFormat="1" x14ac:dyDescent="0.2"/>
    <row r="137" s="183" customFormat="1" x14ac:dyDescent="0.2"/>
    <row r="138" s="183" customFormat="1" x14ac:dyDescent="0.2"/>
    <row r="139" s="183" customFormat="1" x14ac:dyDescent="0.2"/>
    <row r="140" s="183" customFormat="1" x14ac:dyDescent="0.2"/>
    <row r="141" s="183" customFormat="1" x14ac:dyDescent="0.2"/>
    <row r="142" s="183" customFormat="1" x14ac:dyDescent="0.2"/>
    <row r="143" s="183" customFormat="1" x14ac:dyDescent="0.2"/>
    <row r="144" s="183" customFormat="1" x14ac:dyDescent="0.2"/>
    <row r="145" s="183" customFormat="1" x14ac:dyDescent="0.2"/>
    <row r="146" s="183" customFormat="1" x14ac:dyDescent="0.2"/>
    <row r="147" s="183" customFormat="1" x14ac:dyDescent="0.2"/>
    <row r="148" s="183" customFormat="1" x14ac:dyDescent="0.2"/>
    <row r="149" s="183" customFormat="1" x14ac:dyDescent="0.2"/>
    <row r="150" s="183" customFormat="1" x14ac:dyDescent="0.2"/>
    <row r="151" s="183" customFormat="1" x14ac:dyDescent="0.2"/>
    <row r="152" s="183" customFormat="1" x14ac:dyDescent="0.2"/>
    <row r="153" s="183" customFormat="1" x14ac:dyDescent="0.2"/>
    <row r="154" s="183" customFormat="1" x14ac:dyDescent="0.2"/>
    <row r="155" s="183" customFormat="1" x14ac:dyDescent="0.2"/>
    <row r="156" s="183" customFormat="1" x14ac:dyDescent="0.2"/>
    <row r="157" s="183" customFormat="1" x14ac:dyDescent="0.2"/>
    <row r="158" s="183" customFormat="1" x14ac:dyDescent="0.2"/>
    <row r="159" s="183" customFormat="1" x14ac:dyDescent="0.2"/>
    <row r="160" s="183" customFormat="1" x14ac:dyDescent="0.2"/>
    <row r="161" s="183" customFormat="1" x14ac:dyDescent="0.2"/>
    <row r="162" s="183" customFormat="1" x14ac:dyDescent="0.2"/>
    <row r="163" s="183" customFormat="1" x14ac:dyDescent="0.2"/>
    <row r="164" s="183" customFormat="1" x14ac:dyDescent="0.2"/>
    <row r="165" s="183" customFormat="1" x14ac:dyDescent="0.2"/>
    <row r="166" s="183" customFormat="1" x14ac:dyDescent="0.2"/>
    <row r="167" s="183" customFormat="1" x14ac:dyDescent="0.2"/>
    <row r="168" s="183" customFormat="1" x14ac:dyDescent="0.2"/>
    <row r="169" s="183" customFormat="1" x14ac:dyDescent="0.2"/>
    <row r="170" s="183" customFormat="1" x14ac:dyDescent="0.2"/>
    <row r="171" s="183" customFormat="1" x14ac:dyDescent="0.2"/>
    <row r="172" s="183" customFormat="1" x14ac:dyDescent="0.2"/>
    <row r="173" s="183" customFormat="1" x14ac:dyDescent="0.2"/>
    <row r="174" s="183" customFormat="1" x14ac:dyDescent="0.2"/>
    <row r="175" s="183" customFormat="1" x14ac:dyDescent="0.2"/>
  </sheetData>
  <mergeCells count="1">
    <mergeCell ref="C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0"/>
  <sheetViews>
    <sheetView workbookViewId="0">
      <selection activeCell="A32" sqref="A32"/>
    </sheetView>
  </sheetViews>
  <sheetFormatPr baseColWidth="10" defaultColWidth="11" defaultRowHeight="16" x14ac:dyDescent="0.2"/>
  <cols>
    <col min="1" max="1" width="30.1640625" style="3" customWidth="1"/>
    <col min="2" max="2" width="56" style="3" customWidth="1"/>
    <col min="3" max="3" width="25.5" style="3" customWidth="1"/>
    <col min="4" max="4" width="58.1640625" style="3" customWidth="1"/>
    <col min="5" max="5" width="36.1640625" style="3" customWidth="1"/>
    <col min="6" max="16384" width="11" style="3"/>
  </cols>
  <sheetData>
    <row r="3" spans="1:5" x14ac:dyDescent="0.2">
      <c r="B3" s="44" t="s">
        <v>18</v>
      </c>
    </row>
    <row r="4" spans="1:5" x14ac:dyDescent="0.2">
      <c r="C4" s="206"/>
      <c r="D4" s="206"/>
    </row>
    <row r="5" spans="1:5" ht="34" x14ac:dyDescent="0.2">
      <c r="A5" s="43" t="s">
        <v>46</v>
      </c>
    </row>
    <row r="6" spans="1:5" x14ac:dyDescent="0.2">
      <c r="B6" s="5" t="s">
        <v>43</v>
      </c>
      <c r="C6" s="14" t="s">
        <v>6</v>
      </c>
      <c r="D6" s="2"/>
    </row>
    <row r="7" spans="1:5" x14ac:dyDescent="0.2">
      <c r="B7" s="5" t="s">
        <v>20</v>
      </c>
      <c r="C7" s="24" t="s">
        <v>7</v>
      </c>
      <c r="D7" s="21" t="s">
        <v>27</v>
      </c>
    </row>
    <row r="8" spans="1:5" x14ac:dyDescent="0.2">
      <c r="C8" s="12" t="s">
        <v>27</v>
      </c>
      <c r="D8" s="27" t="s">
        <v>10</v>
      </c>
      <c r="E8" s="5"/>
    </row>
    <row r="9" spans="1:5" x14ac:dyDescent="0.2">
      <c r="A9" s="5" t="s">
        <v>2</v>
      </c>
      <c r="B9" s="5" t="s">
        <v>19</v>
      </c>
      <c r="C9" s="5" t="s">
        <v>26</v>
      </c>
      <c r="D9" s="5" t="s">
        <v>44</v>
      </c>
      <c r="E9" s="5" t="s">
        <v>28</v>
      </c>
    </row>
    <row r="10" spans="1:5" x14ac:dyDescent="0.2">
      <c r="A10" s="5" t="s">
        <v>3</v>
      </c>
      <c r="B10" s="3" t="s">
        <v>21</v>
      </c>
      <c r="C10" s="25" t="s">
        <v>8</v>
      </c>
      <c r="D10" s="28" t="s">
        <v>10</v>
      </c>
      <c r="E10" s="25" t="s">
        <v>8</v>
      </c>
    </row>
    <row r="11" spans="1:5" x14ac:dyDescent="0.2">
      <c r="A11" s="5" t="s">
        <v>4</v>
      </c>
      <c r="B11" s="3" t="s">
        <v>22</v>
      </c>
      <c r="C11" s="25" t="s">
        <v>8</v>
      </c>
      <c r="D11" s="28" t="s">
        <v>10</v>
      </c>
      <c r="E11" s="25" t="s">
        <v>29</v>
      </c>
    </row>
    <row r="12" spans="1:5" x14ac:dyDescent="0.2">
      <c r="A12" s="5" t="s">
        <v>25</v>
      </c>
      <c r="B12" s="3" t="s">
        <v>23</v>
      </c>
      <c r="C12" s="25" t="s">
        <v>8</v>
      </c>
      <c r="D12" s="28" t="s">
        <v>10</v>
      </c>
      <c r="E12" s="25" t="s">
        <v>8</v>
      </c>
    </row>
    <row r="13" spans="1:5" x14ac:dyDescent="0.2">
      <c r="A13" s="5"/>
      <c r="B13" s="7" t="s">
        <v>24</v>
      </c>
      <c r="C13" s="26" t="s">
        <v>8</v>
      </c>
      <c r="D13" s="29" t="s">
        <v>10</v>
      </c>
      <c r="E13" s="26" t="s">
        <v>8</v>
      </c>
    </row>
    <row r="14" spans="1:5" x14ac:dyDescent="0.2">
      <c r="A14" s="8"/>
      <c r="B14" s="9" t="s">
        <v>30</v>
      </c>
      <c r="C14" s="13"/>
      <c r="D14" s="30" t="s">
        <v>9</v>
      </c>
      <c r="E14" s="32" t="s">
        <v>31</v>
      </c>
    </row>
    <row r="15" spans="1:5" ht="51" x14ac:dyDescent="0.2">
      <c r="A15" s="39" t="s">
        <v>32</v>
      </c>
      <c r="B15" s="23" t="s">
        <v>33</v>
      </c>
      <c r="C15" s="23"/>
      <c r="D15" s="31" t="s">
        <v>11</v>
      </c>
      <c r="E15" s="33" t="s">
        <v>31</v>
      </c>
    </row>
    <row r="16" spans="1:5" x14ac:dyDescent="0.2">
      <c r="A16" s="8"/>
      <c r="C16" s="20"/>
      <c r="D16" s="20"/>
      <c r="E16" s="22"/>
    </row>
    <row r="18" spans="1:5" ht="68" x14ac:dyDescent="0.2">
      <c r="A18" s="4" t="s">
        <v>64</v>
      </c>
      <c r="B18" s="3" t="s">
        <v>82</v>
      </c>
      <c r="C18" s="54"/>
      <c r="D18" s="41" t="s">
        <v>66</v>
      </c>
    </row>
    <row r="19" spans="1:5" ht="153" x14ac:dyDescent="0.2">
      <c r="A19" s="41" t="s">
        <v>67</v>
      </c>
      <c r="C19" s="41" t="s">
        <v>81</v>
      </c>
    </row>
    <row r="20" spans="1:5" x14ac:dyDescent="0.2">
      <c r="A20" s="41"/>
      <c r="B20" s="3" t="s">
        <v>70</v>
      </c>
      <c r="C20" s="57" t="s">
        <v>12</v>
      </c>
    </row>
    <row r="21" spans="1:5" x14ac:dyDescent="0.2">
      <c r="A21" s="41"/>
      <c r="B21" s="3" t="s">
        <v>69</v>
      </c>
      <c r="C21" s="57" t="s">
        <v>12</v>
      </c>
    </row>
    <row r="22" spans="1:5" ht="34" x14ac:dyDescent="0.2">
      <c r="A22" s="10"/>
      <c r="B22" s="55" t="s">
        <v>71</v>
      </c>
      <c r="C22" s="58" t="s">
        <v>12</v>
      </c>
      <c r="D22" s="56"/>
    </row>
    <row r="23" spans="1:5" x14ac:dyDescent="0.2">
      <c r="A23" s="5"/>
      <c r="B23" s="4" t="s">
        <v>75</v>
      </c>
      <c r="C23" s="59" t="s">
        <v>12</v>
      </c>
      <c r="D23" s="5" t="s">
        <v>72</v>
      </c>
    </row>
    <row r="24" spans="1:5" x14ac:dyDescent="0.2">
      <c r="B24" s="2"/>
      <c r="C24" s="16"/>
      <c r="D24" s="18"/>
      <c r="E24" s="5"/>
    </row>
    <row r="25" spans="1:5" ht="34" x14ac:dyDescent="0.2">
      <c r="A25" s="43" t="s">
        <v>65</v>
      </c>
      <c r="B25" s="5" t="s">
        <v>5</v>
      </c>
      <c r="C25" s="34" t="s">
        <v>38</v>
      </c>
      <c r="E25" s="5"/>
    </row>
    <row r="26" spans="1:5" x14ac:dyDescent="0.2">
      <c r="A26" s="4" t="s">
        <v>68</v>
      </c>
      <c r="B26" s="3" t="s">
        <v>34</v>
      </c>
      <c r="C26" s="35" t="s">
        <v>15</v>
      </c>
      <c r="E26" s="5"/>
    </row>
    <row r="27" spans="1:5" x14ac:dyDescent="0.2">
      <c r="B27" s="3" t="s">
        <v>35</v>
      </c>
      <c r="C27" s="28" t="s">
        <v>15</v>
      </c>
      <c r="E27" s="5"/>
    </row>
    <row r="28" spans="1:5" x14ac:dyDescent="0.2">
      <c r="B28" s="7" t="s">
        <v>36</v>
      </c>
      <c r="C28" s="17" t="s">
        <v>15</v>
      </c>
      <c r="D28" s="36"/>
    </row>
    <row r="29" spans="1:5" x14ac:dyDescent="0.2">
      <c r="B29" s="3" t="s">
        <v>37</v>
      </c>
      <c r="C29" s="37" t="s">
        <v>13</v>
      </c>
    </row>
    <row r="30" spans="1:5" x14ac:dyDescent="0.2">
      <c r="C30" s="38"/>
    </row>
    <row r="31" spans="1:5" ht="68" x14ac:dyDescent="0.2">
      <c r="A31" s="73" t="s">
        <v>87</v>
      </c>
      <c r="B31" s="3" t="s">
        <v>39</v>
      </c>
      <c r="C31" s="35" t="s">
        <v>15</v>
      </c>
    </row>
    <row r="32" spans="1:5" x14ac:dyDescent="0.2">
      <c r="B32" s="7" t="s">
        <v>40</v>
      </c>
      <c r="C32" s="40" t="s">
        <v>15</v>
      </c>
    </row>
    <row r="33" spans="1:5" x14ac:dyDescent="0.2">
      <c r="B33" s="3" t="s">
        <v>37</v>
      </c>
      <c r="C33" s="37" t="s">
        <v>15</v>
      </c>
    </row>
    <row r="34" spans="1:5" x14ac:dyDescent="0.2">
      <c r="C34" s="37"/>
    </row>
    <row r="35" spans="1:5" x14ac:dyDescent="0.2">
      <c r="B35" s="4" t="s">
        <v>73</v>
      </c>
      <c r="C35" s="53" t="s">
        <v>15</v>
      </c>
      <c r="D35" s="5" t="s">
        <v>41</v>
      </c>
    </row>
    <row r="36" spans="1:5" x14ac:dyDescent="0.2">
      <c r="C36" s="52"/>
      <c r="D36" s="5"/>
    </row>
    <row r="37" spans="1:5" ht="17" thickBot="1" x14ac:dyDescent="0.25">
      <c r="C37" s="52"/>
      <c r="D37" s="5"/>
    </row>
    <row r="38" spans="1:5" ht="35" thickBot="1" x14ac:dyDescent="0.25">
      <c r="C38" s="66" t="s">
        <v>62</v>
      </c>
      <c r="D38" s="68" t="s">
        <v>57</v>
      </c>
      <c r="E38" s="41" t="s">
        <v>74</v>
      </c>
    </row>
    <row r="39" spans="1:5" x14ac:dyDescent="0.2">
      <c r="C39" s="38"/>
      <c r="D39" s="5"/>
    </row>
    <row r="40" spans="1:5" x14ac:dyDescent="0.2">
      <c r="A40" s="4" t="s">
        <v>61</v>
      </c>
      <c r="C40" s="11" t="s">
        <v>50</v>
      </c>
      <c r="D40" s="6"/>
    </row>
    <row r="41" spans="1:5" x14ac:dyDescent="0.2">
      <c r="A41" s="5" t="s">
        <v>42</v>
      </c>
      <c r="B41" s="3" t="s">
        <v>47</v>
      </c>
      <c r="C41" s="42" t="s">
        <v>14</v>
      </c>
      <c r="D41" s="6"/>
    </row>
    <row r="42" spans="1:5" ht="51" x14ac:dyDescent="0.2">
      <c r="A42" s="41" t="s">
        <v>45</v>
      </c>
      <c r="B42" s="3" t="s">
        <v>48</v>
      </c>
      <c r="C42" s="45" t="s">
        <v>14</v>
      </c>
      <c r="D42" s="6"/>
    </row>
    <row r="43" spans="1:5" x14ac:dyDescent="0.2">
      <c r="B43" s="3" t="s">
        <v>49</v>
      </c>
      <c r="C43" s="45" t="s">
        <v>14</v>
      </c>
      <c r="D43" s="6"/>
    </row>
    <row r="44" spans="1:5" x14ac:dyDescent="0.2">
      <c r="A44" s="41"/>
      <c r="B44" s="3" t="s">
        <v>51</v>
      </c>
      <c r="C44" s="45" t="s">
        <v>14</v>
      </c>
      <c r="D44" s="6"/>
    </row>
    <row r="45" spans="1:5" x14ac:dyDescent="0.2">
      <c r="A45" s="41"/>
      <c r="B45" s="3" t="s">
        <v>52</v>
      </c>
      <c r="C45" s="45" t="s">
        <v>14</v>
      </c>
      <c r="D45" s="6"/>
    </row>
    <row r="46" spans="1:5" x14ac:dyDescent="0.2">
      <c r="A46" s="5"/>
      <c r="B46" s="3" t="s">
        <v>53</v>
      </c>
      <c r="C46" s="45" t="s">
        <v>14</v>
      </c>
      <c r="D46" s="6"/>
    </row>
    <row r="47" spans="1:5" x14ac:dyDescent="0.2">
      <c r="A47" s="5"/>
      <c r="B47" s="47" t="s">
        <v>0</v>
      </c>
      <c r="C47" s="46" t="s">
        <v>16</v>
      </c>
      <c r="D47" s="51" t="s">
        <v>59</v>
      </c>
    </row>
    <row r="48" spans="1:5" x14ac:dyDescent="0.2">
      <c r="C48" s="15"/>
      <c r="D48" s="6"/>
    </row>
    <row r="49" spans="1:5" x14ac:dyDescent="0.2">
      <c r="A49" s="5" t="s">
        <v>56</v>
      </c>
      <c r="C49" s="19"/>
      <c r="D49" s="6"/>
    </row>
    <row r="50" spans="1:5" x14ac:dyDescent="0.2">
      <c r="A50" s="5"/>
      <c r="B50" s="3" t="s">
        <v>1</v>
      </c>
      <c r="C50" s="42" t="s">
        <v>14</v>
      </c>
      <c r="D50" s="6"/>
    </row>
    <row r="51" spans="1:5" x14ac:dyDescent="0.2">
      <c r="B51" s="7" t="s">
        <v>54</v>
      </c>
      <c r="C51" s="48" t="s">
        <v>14</v>
      </c>
      <c r="D51" s="6"/>
    </row>
    <row r="52" spans="1:5" x14ac:dyDescent="0.2">
      <c r="B52" s="3" t="s">
        <v>55</v>
      </c>
      <c r="C52" s="42" t="s">
        <v>14</v>
      </c>
      <c r="D52" s="51" t="s">
        <v>60</v>
      </c>
    </row>
    <row r="53" spans="1:5" ht="17" thickBot="1" x14ac:dyDescent="0.25">
      <c r="C53" s="65"/>
    </row>
    <row r="54" spans="1:5" ht="35" thickBot="1" x14ac:dyDescent="0.25">
      <c r="C54" s="67" t="s">
        <v>76</v>
      </c>
      <c r="D54" s="71" t="s">
        <v>57</v>
      </c>
      <c r="E54" s="64" t="s">
        <v>80</v>
      </c>
    </row>
    <row r="55" spans="1:5" x14ac:dyDescent="0.2">
      <c r="C55" s="50"/>
      <c r="D55" s="63"/>
      <c r="E55" s="51"/>
    </row>
    <row r="56" spans="1:5" ht="17" thickBot="1" x14ac:dyDescent="0.25">
      <c r="A56" s="5"/>
      <c r="C56" s="11"/>
      <c r="D56" s="50"/>
    </row>
    <row r="57" spans="1:5" ht="34" x14ac:dyDescent="0.2">
      <c r="C57" s="61" t="s">
        <v>77</v>
      </c>
      <c r="D57" s="69" t="s">
        <v>57</v>
      </c>
    </row>
    <row r="58" spans="1:5" ht="35" thickBot="1" x14ac:dyDescent="0.25">
      <c r="C58" s="62" t="s">
        <v>78</v>
      </c>
      <c r="D58" s="72" t="s">
        <v>63</v>
      </c>
    </row>
    <row r="59" spans="1:5" ht="35" thickBot="1" x14ac:dyDescent="0.25">
      <c r="C59" s="60" t="s">
        <v>79</v>
      </c>
      <c r="D59" s="70" t="s">
        <v>17</v>
      </c>
      <c r="E59" s="49" t="s">
        <v>58</v>
      </c>
    </row>
    <row r="60" spans="1:5" x14ac:dyDescent="0.2">
      <c r="C60" s="15"/>
    </row>
  </sheetData>
  <mergeCells count="1">
    <mergeCell ref="C4:D4"/>
  </mergeCells>
  <pageMargins left="0.75" right="0.75" top="1" bottom="1" header="0.5" footer="0.5"/>
  <pageSetup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1E1642121BE47AC21496C4F752B8D" ma:contentTypeVersion="14" ma:contentTypeDescription="Create a new document." ma:contentTypeScope="" ma:versionID="93168b381c724952e7f549e3c645f8e5">
  <xsd:schema xmlns:xsd="http://www.w3.org/2001/XMLSchema" xmlns:xs="http://www.w3.org/2001/XMLSchema" xmlns:p="http://schemas.microsoft.com/office/2006/metadata/properties" xmlns:ns2="bd35409a-d023-46bd-98eb-01f8eb9bdb23" xmlns:ns3="982349cd-9160-407d-bc99-a55f0c9969ab" targetNamespace="http://schemas.microsoft.com/office/2006/metadata/properties" ma:root="true" ma:fieldsID="0bc3e17e54cd13818e711837e46c3453" ns2:_="" ns3:_="">
    <xsd:import namespace="bd35409a-d023-46bd-98eb-01f8eb9bdb23"/>
    <xsd:import namespace="982349cd-9160-407d-bc99-a55f0c9969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5409a-d023-46bd-98eb-01f8eb9bdb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7310ada-04f1-49d1-83c9-5a6070846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349cd-9160-407d-bc99-a55f0c9969a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857f6a7-5bf1-457a-b6b6-8c582ee8d6a1}" ma:internalName="TaxCatchAll" ma:showField="CatchAllData" ma:web="982349cd-9160-407d-bc99-a55f0c9969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35409a-d023-46bd-98eb-01f8eb9bdb23">
      <Terms xmlns="http://schemas.microsoft.com/office/infopath/2007/PartnerControls"/>
    </lcf76f155ced4ddcb4097134ff3c332f>
    <TaxCatchAll xmlns="982349cd-9160-407d-bc99-a55f0c9969ab" xsi:nil="true"/>
  </documentManagement>
</p:properties>
</file>

<file path=customXml/itemProps1.xml><?xml version="1.0" encoding="utf-8"?>
<ds:datastoreItem xmlns:ds="http://schemas.openxmlformats.org/officeDocument/2006/customXml" ds:itemID="{71A18D00-327F-4D85-BFF4-924BCFA67C1D}"/>
</file>

<file path=customXml/itemProps2.xml><?xml version="1.0" encoding="utf-8"?>
<ds:datastoreItem xmlns:ds="http://schemas.openxmlformats.org/officeDocument/2006/customXml" ds:itemID="{AABF9EFE-88B7-4F11-BE7F-2F03859DB494}"/>
</file>

<file path=customXml/itemProps3.xml><?xml version="1.0" encoding="utf-8"?>
<ds:datastoreItem xmlns:ds="http://schemas.openxmlformats.org/officeDocument/2006/customXml" ds:itemID="{7055388A-D69A-4DC7-A18F-14DE1CF79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Integrated Healthcare Provider</vt:lpstr>
      <vt:lpstr>How to Set Up</vt:lpstr>
    </vt:vector>
  </TitlesOfParts>
  <Company>ASU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Manson</dc:creator>
  <cp:lastModifiedBy>Lesley Manson</cp:lastModifiedBy>
  <dcterms:created xsi:type="dcterms:W3CDTF">2015-08-15T23:16:01Z</dcterms:created>
  <dcterms:modified xsi:type="dcterms:W3CDTF">2025-02-19T20:56:17Z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0x0101001DB1E1642121BE47AC21496C4F752B8D</vt:lpwstr>
  </property>
</Properties>
</file>